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 defaultThemeVersion="124226"/>
  <bookViews>
    <workbookView xWindow="0" yWindow="0" windowWidth="16605" windowHeight="7755"/>
  </bookViews>
  <sheets>
    <sheet name="Sheet1" sheetId="4" r:id="rId1"/>
  </sheets>
  <definedNames>
    <definedName name="_xlnm._FilterDatabase" localSheetId="0" hidden="1">Sheet1!$A$7:$M$159</definedName>
  </definedNames>
  <calcPr calcId="125725"/>
</workbook>
</file>

<file path=xl/calcChain.xml><?xml version="1.0" encoding="utf-8"?>
<calcChain xmlns="http://schemas.openxmlformats.org/spreadsheetml/2006/main">
  <c r="J85" i="4"/>
  <c r="J5" l="1"/>
  <c r="J4"/>
  <c r="J3"/>
  <c r="D5"/>
  <c r="C5" s="1"/>
  <c r="C4"/>
  <c r="J74" l="1"/>
  <c r="J45" l="1"/>
  <c r="J108" l="1"/>
  <c r="C108"/>
  <c r="J56" l="1"/>
  <c r="J25" l="1"/>
  <c r="C25"/>
  <c r="J49" l="1"/>
  <c r="J81" l="1"/>
  <c r="I11" l="1"/>
  <c r="J11" s="1"/>
  <c r="I12"/>
  <c r="J12" s="1"/>
  <c r="I13"/>
  <c r="J13" s="1"/>
  <c r="I14"/>
  <c r="J14" s="1"/>
  <c r="I16"/>
  <c r="J16" s="1"/>
  <c r="I17"/>
  <c r="J17" s="1"/>
  <c r="I20"/>
  <c r="J20" s="1"/>
  <c r="I22"/>
  <c r="J22" s="1"/>
  <c r="I24"/>
  <c r="J24" s="1"/>
  <c r="I29"/>
  <c r="J29" s="1"/>
  <c r="I31"/>
  <c r="J31" s="1"/>
  <c r="I33"/>
  <c r="J33" s="1"/>
  <c r="I34"/>
  <c r="J34" s="1"/>
  <c r="J40"/>
  <c r="I41"/>
  <c r="J41" s="1"/>
  <c r="J42"/>
  <c r="I44"/>
  <c r="J44" s="1"/>
  <c r="I47"/>
  <c r="J47" s="1"/>
  <c r="J53"/>
  <c r="I54"/>
  <c r="J54" s="1"/>
  <c r="I58"/>
  <c r="J58" s="1"/>
  <c r="I59"/>
  <c r="J59" s="1"/>
  <c r="I60"/>
  <c r="J60" s="1"/>
  <c r="I61"/>
  <c r="J61" s="1"/>
  <c r="I63"/>
  <c r="J63" s="1"/>
  <c r="I66"/>
  <c r="J66" s="1"/>
  <c r="I67"/>
  <c r="J67" s="1"/>
  <c r="I68"/>
  <c r="J68" s="1"/>
  <c r="I71"/>
  <c r="J71" s="1"/>
  <c r="I73"/>
  <c r="J73" s="1"/>
  <c r="I77"/>
  <c r="J77" s="1"/>
  <c r="I79"/>
  <c r="J79" s="1"/>
  <c r="J80"/>
  <c r="I83"/>
  <c r="J83" s="1"/>
  <c r="I84"/>
  <c r="J84" s="1"/>
  <c r="I86"/>
  <c r="J86" s="1"/>
  <c r="I88"/>
  <c r="J88" s="1"/>
  <c r="I90"/>
  <c r="J90" s="1"/>
  <c r="I93"/>
  <c r="J93" s="1"/>
  <c r="I97"/>
  <c r="J97" s="1"/>
  <c r="J98"/>
  <c r="I104"/>
  <c r="J104" s="1"/>
  <c r="I105"/>
  <c r="J105" s="1"/>
  <c r="I106"/>
  <c r="J106" s="1"/>
  <c r="I110"/>
  <c r="J110" s="1"/>
  <c r="I10"/>
  <c r="J10" s="1"/>
  <c r="C110" l="1"/>
  <c r="I109"/>
  <c r="J109" s="1"/>
  <c r="C109"/>
  <c r="J107"/>
  <c r="C107"/>
  <c r="C106"/>
  <c r="C105"/>
  <c r="C104"/>
  <c r="I102"/>
  <c r="J102" s="1"/>
  <c r="C102"/>
  <c r="I101"/>
  <c r="J101" s="1"/>
  <c r="C101"/>
  <c r="I100"/>
  <c r="J100" s="1"/>
  <c r="C100"/>
  <c r="I99"/>
  <c r="J99" s="1"/>
  <c r="C99"/>
  <c r="C98"/>
  <c r="C97"/>
  <c r="C88"/>
  <c r="K87"/>
  <c r="J87" s="1"/>
  <c r="C87"/>
  <c r="C84"/>
  <c r="C83"/>
  <c r="C79"/>
  <c r="K78"/>
  <c r="I78" s="1"/>
  <c r="J78" s="1"/>
  <c r="C78"/>
  <c r="C73"/>
  <c r="K72"/>
  <c r="I72" s="1"/>
  <c r="J72" s="1"/>
  <c r="C72"/>
  <c r="K69"/>
  <c r="I69" s="1"/>
  <c r="J69" s="1"/>
  <c r="C69"/>
  <c r="C67"/>
  <c r="C61"/>
  <c r="C59"/>
  <c r="C58"/>
  <c r="K57"/>
  <c r="I57" s="1"/>
  <c r="J57" s="1"/>
  <c r="C57"/>
  <c r="C54"/>
  <c r="C53"/>
  <c r="C47"/>
  <c r="K46"/>
  <c r="I46" s="1"/>
  <c r="J46" s="1"/>
  <c r="C46"/>
  <c r="C45"/>
  <c r="K43"/>
  <c r="I43" s="1"/>
  <c r="J43" s="1"/>
  <c r="C43"/>
  <c r="C42"/>
  <c r="K39"/>
  <c r="I39" s="1"/>
  <c r="J39" s="1"/>
  <c r="C39"/>
  <c r="K37"/>
  <c r="I37" s="1"/>
  <c r="J37" s="1"/>
  <c r="C37"/>
  <c r="K36"/>
  <c r="I36" s="1"/>
  <c r="J36" s="1"/>
  <c r="K35"/>
  <c r="I35" s="1"/>
  <c r="J35" s="1"/>
  <c r="C35"/>
  <c r="C34"/>
  <c r="K32"/>
  <c r="I32" s="1"/>
  <c r="J32" s="1"/>
  <c r="C32"/>
  <c r="C31"/>
  <c r="K30"/>
  <c r="I30" s="1"/>
  <c r="J30" s="1"/>
  <c r="C30"/>
  <c r="K28"/>
  <c r="I28" s="1"/>
  <c r="J28" s="1"/>
  <c r="C28"/>
  <c r="C24"/>
  <c r="C22"/>
  <c r="K21"/>
  <c r="I21" s="1"/>
  <c r="J21" s="1"/>
  <c r="C21"/>
  <c r="K19"/>
  <c r="I19" s="1"/>
  <c r="J19" s="1"/>
  <c r="C19"/>
  <c r="K18"/>
  <c r="I18" s="1"/>
  <c r="J18" s="1"/>
  <c r="C18"/>
  <c r="C17"/>
  <c r="C14"/>
  <c r="C12"/>
  <c r="C11"/>
  <c r="C10"/>
</calcChain>
</file>

<file path=xl/sharedStrings.xml><?xml version="1.0" encoding="utf-8"?>
<sst xmlns="http://schemas.openxmlformats.org/spreadsheetml/2006/main" count="457" uniqueCount="211">
  <si>
    <t>Секция А</t>
  </si>
  <si>
    <t>-</t>
  </si>
  <si>
    <t>Студия</t>
  </si>
  <si>
    <t>А103</t>
  </si>
  <si>
    <t>ДА</t>
  </si>
  <si>
    <t>А106</t>
  </si>
  <si>
    <t>B142</t>
  </si>
  <si>
    <t>B144</t>
  </si>
  <si>
    <t>B149</t>
  </si>
  <si>
    <t>A303</t>
  </si>
  <si>
    <t>A310</t>
  </si>
  <si>
    <t>B337</t>
  </si>
  <si>
    <t>B339</t>
  </si>
  <si>
    <t>B341</t>
  </si>
  <si>
    <t>B345</t>
  </si>
  <si>
    <t>А406</t>
  </si>
  <si>
    <t>А409</t>
  </si>
  <si>
    <t>B444</t>
  </si>
  <si>
    <t>B448</t>
  </si>
  <si>
    <t>А507</t>
  </si>
  <si>
    <t>А508</t>
  </si>
  <si>
    <t>B531</t>
  </si>
  <si>
    <t>B535</t>
  </si>
  <si>
    <t>B541</t>
  </si>
  <si>
    <t>B543</t>
  </si>
  <si>
    <t>A601</t>
  </si>
  <si>
    <t>A602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</si>
  <si>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</si>
  <si>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</si>
  <si>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</si>
  <si>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</si>
  <si>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</si>
  <si>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</si>
  <si>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</si>
  <si>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</si>
  <si>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</si>
  <si>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</si>
  <si>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STOP SALE</t>
  </si>
  <si>
    <t>А203</t>
  </si>
  <si>
    <t>А205</t>
  </si>
  <si>
    <t>А206</t>
  </si>
  <si>
    <t>А207</t>
  </si>
  <si>
    <t>А210</t>
  </si>
  <si>
    <t>А212</t>
  </si>
  <si>
    <t>А218</t>
  </si>
  <si>
    <t>B231</t>
  </si>
  <si>
    <t>B238</t>
  </si>
  <si>
    <t>B242</t>
  </si>
  <si>
    <t>B244</t>
  </si>
  <si>
    <t>B247</t>
  </si>
  <si>
    <t>В143</t>
  </si>
  <si>
    <t>B237</t>
  </si>
  <si>
    <t>265-266</t>
  </si>
  <si>
    <t>Harmony Suites 6 - Бабочка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</si>
  <si>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</si>
  <si>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</si>
  <si>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</si>
  <si>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</si>
  <si>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</si>
  <si>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</si>
  <si>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</si>
  <si>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</si>
  <si>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</si>
  <si>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</si>
  <si>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</si>
  <si>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</si>
  <si>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</si>
  <si>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</si>
  <si>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</si>
  <si>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</si>
  <si>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</si>
  <si>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</si>
  <si>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</si>
  <si>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</si>
  <si>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>В537</t>
  </si>
  <si>
    <t>В440</t>
  </si>
  <si>
    <t>241-251</t>
  </si>
  <si>
    <t>209-219</t>
  </si>
  <si>
    <t>232-233</t>
  </si>
  <si>
    <t>234-235</t>
  </si>
  <si>
    <t>402-403</t>
  </si>
  <si>
    <t>14.88</t>
  </si>
  <si>
    <t>А216</t>
  </si>
  <si>
    <t xml:space="preserve">  -</t>
  </si>
  <si>
    <t xml:space="preserve"> -</t>
  </si>
  <si>
    <t>107-108</t>
  </si>
  <si>
    <t>132-133</t>
  </si>
  <si>
    <t>104-105</t>
  </si>
  <si>
    <t>3м2 коридор бонус</t>
  </si>
  <si>
    <t>139-140</t>
  </si>
  <si>
    <t>ПРОДАН</t>
  </si>
  <si>
    <t>501-502</t>
  </si>
  <si>
    <t>111-112</t>
  </si>
  <si>
    <t>В539</t>
  </si>
  <si>
    <t>А408</t>
  </si>
  <si>
    <t>В131</t>
  </si>
  <si>
    <t>А512</t>
  </si>
  <si>
    <t>Цена с мебeлью</t>
  </si>
  <si>
    <t>Цена с мебeлью и техникой</t>
  </si>
  <si>
    <t>Продан</t>
  </si>
  <si>
    <t>19.93м2 балкон бонус</t>
  </si>
  <si>
    <t>27.33м2 балкон бонус</t>
  </si>
  <si>
    <t>10.83м2 балкон бонус</t>
  </si>
  <si>
    <t>7.79м2 балкон бонус</t>
  </si>
  <si>
    <t>9.04м2 балкон бонус</t>
  </si>
  <si>
    <t>А204</t>
  </si>
  <si>
    <t>B343</t>
  </si>
  <si>
    <t>студия</t>
  </si>
  <si>
    <t>Кухня в подарок</t>
  </si>
  <si>
    <t>Бронь</t>
  </si>
  <si>
    <t>стара цена</t>
  </si>
  <si>
    <t>А515</t>
  </si>
  <si>
    <t>58,64м2</t>
  </si>
  <si>
    <t>28,74м2</t>
  </si>
  <si>
    <t>Harmony Suites 4,5,6  Monte Carlo</t>
  </si>
  <si>
    <t>Ap.№
 Ап.№</t>
  </si>
  <si>
    <t>Area
Площадь</t>
  </si>
  <si>
    <t>Common parts
Общие площади</t>
  </si>
  <si>
    <t>Total area
Всего площадь</t>
  </si>
  <si>
    <t>Bedrooms
Спальни</t>
  </si>
  <si>
    <t>ДА/YES</t>
  </si>
  <si>
    <t>Special PRICE
Цена по АКЦИИ</t>
  </si>
  <si>
    <t>Price for 100% payment
Цена при оплате в течении
1 месяца</t>
  </si>
  <si>
    <t>Status
Статус</t>
  </si>
  <si>
    <t>Свободен/ Available</t>
  </si>
  <si>
    <t>Бронь/ Reserved</t>
  </si>
  <si>
    <t>Bonus balcony
Балкон в подарок</t>
  </si>
  <si>
    <t xml:space="preserve">Bonus furniture
Мебель в подарок </t>
  </si>
  <si>
    <t>Кухня / Kitchen</t>
  </si>
  <si>
    <t>Area  Плoщaдь</t>
  </si>
  <si>
    <t>Common parts Общие площaди</t>
  </si>
  <si>
    <t>Total area Всего пл-дь</t>
  </si>
  <si>
    <t>Bedrooms Спальни</t>
  </si>
  <si>
    <t xml:space="preserve">Bonus balcony/ Балкон в подарок  </t>
  </si>
  <si>
    <t>Ap.№
Ап.№</t>
  </si>
  <si>
    <t>Standart Price in EURO/ Стандартная цена</t>
  </si>
  <si>
    <t xml:space="preserve">                                                               Status
 Статус</t>
  </si>
  <si>
    <t>Price for 100% payment
Цена при оплате в течении 
1 месяца</t>
  </si>
  <si>
    <t xml:space="preserve"> Bonus balcony/corridor
Балкон/
коридор в подарок  </t>
  </si>
  <si>
    <t xml:space="preserve">3.53м2  + 3м2 </t>
  </si>
  <si>
    <t xml:space="preserve">7.77м2 </t>
  </si>
  <si>
    <t>3м2 коридор бонус/ bonus corridor</t>
  </si>
  <si>
    <t>Свободен / Available</t>
  </si>
  <si>
    <t>*173</t>
  </si>
  <si>
    <t>С мебeлью/ Fully furnished "Standard"</t>
  </si>
  <si>
    <t>C мебeлью и техникой / Fully furnished "Comfort"</t>
  </si>
  <si>
    <t>ПЛАН ПЛАТЕЖЕЙ / PAYMENT PLANS: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</si>
  <si>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</si>
  <si>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</si>
  <si>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</si>
  <si>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</si>
  <si>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30% – до 5 месяцев (при нотариальном оформлении)/ in 5 months after the deposit (at the Notary signing)</t>
  </si>
  <si>
    <t>План B – с 3% скидкой/ Plan B - 3% discount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</si>
  <si>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</si>
  <si>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</si>
  <si>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 xml:space="preserve">об индивидуальной схеме оплаты в зависимости от ваших желаний и возможностей. </t>
  </si>
  <si>
    <t>Для более подробной информации обращайтесь к нашему менеджеру по продажам.</t>
  </si>
  <si>
    <t>*You can choose one of the variants or negotiate with us about an individual payment plan according to your wishes and possibilities. 
For more information contact our sales manager</t>
  </si>
  <si>
    <t>DESCRIPTION OF 6th FLOOR HARMONY SUITES 4 &amp; 5</t>
  </si>
  <si>
    <t>Bathrooms:</t>
  </si>
  <si>
    <t>Rooms:</t>
  </si>
  <si>
    <t>Common parts:</t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</si>
  <si>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 xml:space="preserve"> Glass septums with double shower instead of shower-cabin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</si>
  <si>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Bidet (or cover with built-in bidet)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</si>
  <si>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 xml:space="preserve"> Built-in flank with GROHE button; monoblock ROCA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</si>
  <si>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Shower-cabin, mixers GROHE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</si>
  <si>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Silent fan with closure in the bathroom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</si>
  <si>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glowing onyx colon, if possible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</si>
  <si>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 xml:space="preserve"> Hydromassage corner bathtub, if possible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</si>
  <si>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Built-in heater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</si>
  <si>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Siphons - long ones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</si>
  <si>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Heated floor in the bathroom (heated towel rail if possible)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</si>
  <si>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  Air-conditioner DAIKIN in every room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</si>
  <si>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 xml:space="preserve"> Wallpapers will be owner's choice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</si>
  <si>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>The ceiling height is approximately 3.10 m (about 50 sm longer than the standard one)</t>
    </r>
  </si>
  <si>
    <r>
      <rPr>
        <sz val="10"/>
        <color rgb="FF222222"/>
        <rFont val="Calibri"/>
        <family val="2"/>
        <charset val="204"/>
      </rPr>
      <t>●</t>
    </r>
    <r>
      <rPr>
        <sz val="10"/>
        <color rgb="FF222222"/>
        <rFont val="Arial"/>
        <family val="2"/>
        <charset val="204"/>
      </rPr>
      <t xml:space="preserve"> Fasade of sixth floor is insulated with dark travertin stone, which makes the apartment warmer in the winter and cooler in the summer </t>
    </r>
  </si>
  <si>
    <r>
      <rPr>
        <sz val="10"/>
        <color rgb="FF222222"/>
        <rFont val="Calibri"/>
        <family val="2"/>
        <charset val="204"/>
      </rPr>
      <t xml:space="preserve">● </t>
    </r>
    <r>
      <rPr>
        <sz val="10"/>
        <color rgb="FF222222"/>
        <rFont val="Arial"/>
        <family val="2"/>
        <charset val="204"/>
      </rPr>
      <t>Chip for the lift</t>
    </r>
  </si>
  <si>
    <r>
      <rPr>
        <sz val="10"/>
        <color rgb="FF222222"/>
        <rFont val="Calibri"/>
        <family val="2"/>
        <charset val="204"/>
      </rPr>
      <t xml:space="preserve">● </t>
    </r>
    <r>
      <rPr>
        <sz val="10"/>
        <color rgb="FF222222"/>
        <rFont val="Arial"/>
        <family val="2"/>
        <charset val="204"/>
      </rPr>
      <t>Different design in the corridors</t>
    </r>
  </si>
  <si>
    <t>Секция А / Entrance A</t>
  </si>
  <si>
    <t>Секция В / Entrance B</t>
  </si>
  <si>
    <t xml:space="preserve"> Harmony Suites 6 - Бабочка / Butterfly</t>
  </si>
  <si>
    <t>Harmony Suites 6 - Бабочка / Butterfly</t>
  </si>
  <si>
    <t>Бронь / Reserved</t>
  </si>
  <si>
    <t>fully furnished/ 
с мебелью и техникой</t>
  </si>
  <si>
    <t>1</t>
  </si>
  <si>
    <t>Кухня/ Kitchen</t>
  </si>
  <si>
    <t>Этаж 1/ 1st floor</t>
  </si>
  <si>
    <t>Этаж 2/ 2nd floor</t>
  </si>
  <si>
    <t>Этаж 3/ 3rd floor</t>
  </si>
  <si>
    <t>Этаж 4/ 4th floor</t>
  </si>
  <si>
    <t>Этаж 5/ 5th floor</t>
  </si>
  <si>
    <t>Этаж 6/ 6th floor</t>
  </si>
  <si>
    <t xml:space="preserve">Этаж 6 / 6th floor - VIP </t>
  </si>
  <si>
    <t>В331</t>
  </si>
  <si>
    <t>40.78</t>
  </si>
  <si>
    <t>48.04</t>
  </si>
  <si>
    <t>7.26</t>
  </si>
  <si>
    <t>Продан/ Sold</t>
  </si>
  <si>
    <t>*B636</t>
  </si>
  <si>
    <t>620 ХС3</t>
  </si>
  <si>
    <t>студио/
studio</t>
  </si>
  <si>
    <t>B449</t>
  </si>
  <si>
    <t>C мебeлью / Fully furnished "Standard"</t>
  </si>
  <si>
    <t>01/10/2015</t>
  </si>
  <si>
    <t>Гора/Mountain</t>
  </si>
  <si>
    <t>9-509 ХС9</t>
  </si>
  <si>
    <t>Бассейн/ Pool</t>
  </si>
  <si>
    <t>9-610 ХС9</t>
  </si>
  <si>
    <t xml:space="preserve">View
Вид </t>
  </si>
  <si>
    <t>Pool view/ Вид на басейн</t>
  </si>
  <si>
    <t>АКЦИЯ ОКТЯБРЯ / SPECIAL PRICES OCTOBER</t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</si>
</sst>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#,##0.00_ ;[Red]\-#,##0.00\ "/>
  </numFmts>
  <fonts count="4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Tahoma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2"/>
      <name val="Arial"/>
      <family val="2"/>
      <charset val="204"/>
    </font>
    <font>
      <sz val="11"/>
      <color theme="2"/>
      <name val="Arial"/>
      <family val="2"/>
      <charset val="204"/>
    </font>
    <font>
      <b/>
      <sz val="10"/>
      <color theme="2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10"/>
      <color rgb="FF222222"/>
      <name val="Calibri"/>
      <family val="2"/>
      <charset val="204"/>
    </font>
    <font>
      <b/>
      <sz val="11"/>
      <color theme="0" tint="-0.249977111117893"/>
      <name val="Arial"/>
      <family val="2"/>
      <charset val="204"/>
    </font>
    <font>
      <sz val="9"/>
      <color theme="1"/>
      <name val="Arial"/>
      <family val="2"/>
      <charset val="204"/>
    </font>
    <font>
      <b/>
      <sz val="13.5"/>
      <name val="Arial"/>
      <family val="2"/>
      <charset val="204"/>
    </font>
    <font>
      <b/>
      <i/>
      <sz val="13"/>
      <color theme="1"/>
      <name val="Arial"/>
      <family val="2"/>
      <charset val="204"/>
    </font>
    <font>
      <b/>
      <i/>
      <sz val="13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26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</cellStyleXfs>
  <cellXfs count="445">
    <xf numFmtId="0" fontId="0" fillId="0" borderId="0" xfId="0"/>
    <xf numFmtId="2" fontId="3" fillId="0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164" fontId="20" fillId="0" borderId="2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18" fillId="0" borderId="2" xfId="0" applyFont="1" applyFill="1" applyBorder="1"/>
    <xf numFmtId="0" fontId="23" fillId="0" borderId="2" xfId="0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 wrapText="1"/>
    </xf>
    <xf numFmtId="2" fontId="23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/>
    </xf>
    <xf numFmtId="2" fontId="23" fillId="3" borderId="2" xfId="0" applyNumberFormat="1" applyFont="1" applyFill="1" applyBorder="1" applyAlignment="1">
      <alignment horizontal="center" wrapText="1"/>
    </xf>
    <xf numFmtId="2" fontId="23" fillId="3" borderId="2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9" fontId="23" fillId="3" borderId="2" xfId="0" applyNumberFormat="1" applyFont="1" applyFill="1" applyBorder="1" applyAlignment="1">
      <alignment horizontal="center"/>
    </xf>
    <xf numFmtId="49" fontId="23" fillId="3" borderId="2" xfId="0" applyNumberFormat="1" applyFont="1" applyFill="1" applyBorder="1" applyAlignment="1">
      <alignment horizontal="center" wrapText="1"/>
    </xf>
    <xf numFmtId="164" fontId="23" fillId="3" borderId="2" xfId="0" applyNumberFormat="1" applyFont="1" applyFill="1" applyBorder="1" applyAlignment="1">
      <alignment horizontal="center"/>
    </xf>
    <xf numFmtId="0" fontId="23" fillId="3" borderId="2" xfId="0" applyFont="1" applyFill="1" applyBorder="1"/>
    <xf numFmtId="0" fontId="23" fillId="0" borderId="2" xfId="0" applyFont="1" applyBorder="1" applyAlignment="1"/>
    <xf numFmtId="0" fontId="23" fillId="0" borderId="2" xfId="0" applyFont="1" applyFill="1" applyBorder="1" applyAlignment="1"/>
    <xf numFmtId="0" fontId="23" fillId="0" borderId="0" xfId="0" applyFont="1"/>
    <xf numFmtId="0" fontId="23" fillId="0" borderId="2" xfId="0" applyFont="1" applyBorder="1"/>
    <xf numFmtId="164" fontId="23" fillId="0" borderId="2" xfId="0" applyNumberFormat="1" applyFont="1" applyBorder="1" applyAlignment="1">
      <alignment horizontal="center"/>
    </xf>
    <xf numFmtId="0" fontId="23" fillId="0" borderId="2" xfId="0" applyFont="1" applyFill="1" applyBorder="1"/>
    <xf numFmtId="0" fontId="4" fillId="8" borderId="2" xfId="0" applyFont="1" applyFill="1" applyBorder="1" applyAlignment="1"/>
    <xf numFmtId="0" fontId="23" fillId="8" borderId="2" xfId="0" applyFont="1" applyFill="1" applyBorder="1" applyAlignment="1"/>
    <xf numFmtId="0" fontId="5" fillId="8" borderId="2" xfId="0" applyFont="1" applyFill="1" applyBorder="1" applyAlignment="1"/>
    <xf numFmtId="0" fontId="24" fillId="8" borderId="2" xfId="0" applyFont="1" applyFill="1" applyBorder="1" applyAlignment="1"/>
    <xf numFmtId="0" fontId="23" fillId="8" borderId="2" xfId="0" applyFont="1" applyFill="1" applyBorder="1" applyAlignment="1">
      <alignment horizontal="center"/>
    </xf>
    <xf numFmtId="0" fontId="3" fillId="0" borderId="0" xfId="0" applyFont="1" applyFill="1"/>
    <xf numFmtId="49" fontId="22" fillId="0" borderId="8" xfId="0" applyNumberFormat="1" applyFont="1" applyBorder="1" applyAlignment="1">
      <alignment horizontal="center"/>
    </xf>
    <xf numFmtId="2" fontId="26" fillId="3" borderId="2" xfId="0" applyNumberFormat="1" applyFont="1" applyFill="1" applyBorder="1" applyAlignment="1">
      <alignment horizontal="center" vertical="center" wrapText="1"/>
    </xf>
    <xf numFmtId="0" fontId="23" fillId="8" borderId="2" xfId="0" applyFont="1" applyFill="1" applyBorder="1"/>
    <xf numFmtId="164" fontId="19" fillId="0" borderId="2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49" fontId="24" fillId="0" borderId="9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7" fillId="0" borderId="2" xfId="0" applyNumberFormat="1" applyFont="1" applyFill="1" applyBorder="1" applyAlignment="1">
      <alignment horizontal="center" wrapText="1"/>
    </xf>
    <xf numFmtId="164" fontId="30" fillId="0" borderId="2" xfId="0" applyNumberFormat="1" applyFont="1" applyFill="1" applyBorder="1" applyAlignment="1">
      <alignment horizontal="center" wrapText="1"/>
    </xf>
    <xf numFmtId="164" fontId="31" fillId="0" borderId="2" xfId="0" applyNumberFormat="1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49" fontId="30" fillId="6" borderId="9" xfId="0" applyNumberFormat="1" applyFont="1" applyFill="1" applyBorder="1" applyAlignment="1">
      <alignment horizontal="center" vertical="center" wrapText="1"/>
    </xf>
    <xf numFmtId="164" fontId="31" fillId="3" borderId="2" xfId="0" applyNumberFormat="1" applyFont="1" applyFill="1" applyBorder="1" applyAlignment="1">
      <alignment horizontal="center"/>
    </xf>
    <xf numFmtId="164" fontId="32" fillId="0" borderId="2" xfId="0" applyNumberFormat="1" applyFont="1" applyBorder="1" applyAlignment="1">
      <alignment horizontal="center" wrapText="1"/>
    </xf>
    <xf numFmtId="49" fontId="31" fillId="0" borderId="2" xfId="0" applyNumberFormat="1" applyFont="1" applyFill="1" applyBorder="1" applyAlignment="1">
      <alignment horizontal="center" wrapText="1"/>
    </xf>
    <xf numFmtId="49" fontId="6" fillId="8" borderId="12" xfId="0" applyNumberFormat="1" applyFont="1" applyFill="1" applyBorder="1" applyAlignment="1">
      <alignment vertical="center"/>
    </xf>
    <xf numFmtId="0" fontId="3" fillId="0" borderId="12" xfId="0" applyFont="1" applyBorder="1" applyAlignment="1"/>
    <xf numFmtId="0" fontId="3" fillId="0" borderId="12" xfId="0" applyFont="1" applyBorder="1"/>
    <xf numFmtId="0" fontId="3" fillId="3" borderId="12" xfId="0" applyFont="1" applyFill="1" applyBorder="1"/>
    <xf numFmtId="164" fontId="33" fillId="2" borderId="11" xfId="0" applyNumberFormat="1" applyFont="1" applyFill="1" applyBorder="1" applyAlignment="1">
      <alignment horizontal="center" vertical="center" wrapText="1"/>
    </xf>
    <xf numFmtId="164" fontId="6" fillId="8" borderId="12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4" fillId="8" borderId="12" xfId="0" applyFont="1" applyFill="1" applyBorder="1" applyAlignment="1"/>
    <xf numFmtId="164" fontId="3" fillId="0" borderId="12" xfId="0" applyNumberFormat="1" applyFont="1" applyFill="1" applyBorder="1" applyAlignment="1">
      <alignment horizontal="center"/>
    </xf>
    <xf numFmtId="164" fontId="4" fillId="8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5" fillId="8" borderId="12" xfId="0" applyFont="1" applyFill="1" applyBorder="1" applyAlignment="1"/>
    <xf numFmtId="164" fontId="4" fillId="0" borderId="12" xfId="0" applyNumberFormat="1" applyFont="1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0" fontId="4" fillId="3" borderId="12" xfId="0" applyFont="1" applyFill="1" applyBorder="1"/>
    <xf numFmtId="164" fontId="4" fillId="3" borderId="12" xfId="0" applyNumberFormat="1" applyFont="1" applyFill="1" applyBorder="1" applyAlignment="1">
      <alignment horizontal="center"/>
    </xf>
    <xf numFmtId="0" fontId="3" fillId="7" borderId="12" xfId="0" applyFont="1" applyFill="1" applyBorder="1"/>
    <xf numFmtId="0" fontId="3" fillId="8" borderId="12" xfId="0" applyFont="1" applyFill="1" applyBorder="1" applyAlignment="1"/>
    <xf numFmtId="0" fontId="8" fillId="8" borderId="12" xfId="0" applyFont="1" applyFill="1" applyBorder="1" applyAlignment="1"/>
    <xf numFmtId="164" fontId="23" fillId="8" borderId="12" xfId="0" applyNumberFormat="1" applyFont="1" applyFill="1" applyBorder="1" applyAlignment="1">
      <alignment horizontal="center"/>
    </xf>
    <xf numFmtId="164" fontId="8" fillId="8" borderId="12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3" xfId="0" applyFont="1" applyFill="1" applyBorder="1"/>
    <xf numFmtId="164" fontId="3" fillId="0" borderId="13" xfId="0" applyNumberFormat="1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2" fontId="23" fillId="3" borderId="15" xfId="0" applyNumberFormat="1" applyFont="1" applyFill="1" applyBorder="1" applyAlignment="1">
      <alignment horizontal="center" wrapText="1"/>
    </xf>
    <xf numFmtId="2" fontId="23" fillId="3" borderId="15" xfId="0" applyNumberFormat="1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49" fontId="23" fillId="3" borderId="15" xfId="0" applyNumberFormat="1" applyFont="1" applyFill="1" applyBorder="1" applyAlignment="1">
      <alignment horizontal="center"/>
    </xf>
    <xf numFmtId="49" fontId="23" fillId="3" borderId="15" xfId="0" applyNumberFormat="1" applyFont="1" applyFill="1" applyBorder="1" applyAlignment="1">
      <alignment horizontal="center" wrapText="1"/>
    </xf>
    <xf numFmtId="164" fontId="30" fillId="0" borderId="15" xfId="0" applyNumberFormat="1" applyFont="1" applyFill="1" applyBorder="1" applyAlignment="1">
      <alignment horizontal="center" wrapText="1"/>
    </xf>
    <xf numFmtId="164" fontId="32" fillId="0" borderId="15" xfId="0" applyNumberFormat="1" applyFont="1" applyFill="1" applyBorder="1" applyAlignment="1">
      <alignment horizontal="center" wrapText="1"/>
    </xf>
    <xf numFmtId="49" fontId="30" fillId="6" borderId="10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2" fontId="23" fillId="0" borderId="15" xfId="0" applyNumberFormat="1" applyFont="1" applyFill="1" applyBorder="1" applyAlignment="1">
      <alignment horizontal="center" wrapText="1"/>
    </xf>
    <xf numFmtId="2" fontId="23" fillId="0" borderId="15" xfId="0" applyNumberFormat="1" applyFont="1" applyFill="1" applyBorder="1" applyAlignment="1">
      <alignment horizontal="center"/>
    </xf>
    <xf numFmtId="49" fontId="23" fillId="0" borderId="15" xfId="0" applyNumberFormat="1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 vertical="center" wrapText="1"/>
    </xf>
    <xf numFmtId="49" fontId="23" fillId="0" borderId="15" xfId="0" applyNumberFormat="1" applyFont="1" applyFill="1" applyBorder="1" applyAlignment="1">
      <alignment horizontal="center" wrapText="1"/>
    </xf>
    <xf numFmtId="164" fontId="32" fillId="3" borderId="15" xfId="0" applyNumberFormat="1" applyFont="1" applyFill="1" applyBorder="1" applyAlignment="1">
      <alignment horizontal="center" wrapText="1"/>
    </xf>
    <xf numFmtId="49" fontId="30" fillId="3" borderId="10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4" fontId="28" fillId="3" borderId="15" xfId="0" applyNumberFormat="1" applyFont="1" applyFill="1" applyBorder="1" applyAlignment="1">
      <alignment horizontal="center" wrapText="1"/>
    </xf>
    <xf numFmtId="49" fontId="24" fillId="6" borderId="10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/>
    </xf>
    <xf numFmtId="2" fontId="23" fillId="3" borderId="17" xfId="0" applyNumberFormat="1" applyFont="1" applyFill="1" applyBorder="1" applyAlignment="1">
      <alignment horizontal="center" wrapText="1"/>
    </xf>
    <xf numFmtId="2" fontId="23" fillId="3" borderId="17" xfId="0" applyNumberFormat="1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9" fontId="23" fillId="3" borderId="17" xfId="0" applyNumberFormat="1" applyFont="1" applyFill="1" applyBorder="1" applyAlignment="1">
      <alignment horizontal="center"/>
    </xf>
    <xf numFmtId="49" fontId="23" fillId="3" borderId="17" xfId="0" applyNumberFormat="1" applyFont="1" applyFill="1" applyBorder="1" applyAlignment="1">
      <alignment horizontal="center" wrapText="1"/>
    </xf>
    <xf numFmtId="164" fontId="30" fillId="0" borderId="17" xfId="0" applyNumberFormat="1" applyFont="1" applyFill="1" applyBorder="1" applyAlignment="1">
      <alignment horizontal="center" wrapText="1"/>
    </xf>
    <xf numFmtId="164" fontId="32" fillId="0" borderId="17" xfId="0" applyNumberFormat="1" applyFont="1" applyFill="1" applyBorder="1" applyAlignment="1">
      <alignment horizontal="center" wrapText="1"/>
    </xf>
    <xf numFmtId="49" fontId="30" fillId="6" borderId="18" xfId="0" applyNumberFormat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/>
    </xf>
    <xf numFmtId="2" fontId="23" fillId="0" borderId="20" xfId="0" applyNumberFormat="1" applyFont="1" applyFill="1" applyBorder="1" applyAlignment="1">
      <alignment horizontal="center"/>
    </xf>
    <xf numFmtId="164" fontId="30" fillId="0" borderId="20" xfId="0" applyNumberFormat="1" applyFont="1" applyFill="1" applyBorder="1" applyAlignment="1">
      <alignment horizontal="center" wrapText="1"/>
    </xf>
    <xf numFmtId="164" fontId="32" fillId="0" borderId="20" xfId="0" applyNumberFormat="1" applyFont="1" applyFill="1" applyBorder="1" applyAlignment="1">
      <alignment horizontal="center" wrapText="1"/>
    </xf>
    <xf numFmtId="2" fontId="23" fillId="0" borderId="20" xfId="0" applyNumberFormat="1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/>
    </xf>
    <xf numFmtId="49" fontId="23" fillId="0" borderId="20" xfId="0" applyNumberFormat="1" applyFont="1" applyFill="1" applyBorder="1" applyAlignment="1">
      <alignment horizontal="center"/>
    </xf>
    <xf numFmtId="49" fontId="23" fillId="0" borderId="20" xfId="0" applyNumberFormat="1" applyFont="1" applyFill="1" applyBorder="1" applyAlignment="1">
      <alignment horizontal="center" wrapText="1"/>
    </xf>
    <xf numFmtId="164" fontId="32" fillId="0" borderId="20" xfId="0" applyNumberFormat="1" applyFont="1" applyBorder="1" applyAlignment="1">
      <alignment horizont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/>
    </xf>
    <xf numFmtId="2" fontId="23" fillId="0" borderId="17" xfId="0" applyNumberFormat="1" applyFont="1" applyFill="1" applyBorder="1" applyAlignment="1">
      <alignment horizontal="center" wrapText="1"/>
    </xf>
    <xf numFmtId="2" fontId="23" fillId="0" borderId="17" xfId="0" applyNumberFormat="1" applyFont="1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164" fontId="20" fillId="0" borderId="20" xfId="0" applyNumberFormat="1" applyFont="1" applyFill="1" applyBorder="1" applyAlignment="1">
      <alignment horizont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/>
    </xf>
    <xf numFmtId="2" fontId="23" fillId="3" borderId="20" xfId="0" applyNumberFormat="1" applyFont="1" applyFill="1" applyBorder="1" applyAlignment="1">
      <alignment horizontal="center" wrapText="1"/>
    </xf>
    <xf numFmtId="2" fontId="23" fillId="3" borderId="20" xfId="0" applyNumberFormat="1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49" fontId="23" fillId="3" borderId="20" xfId="0" applyNumberFormat="1" applyFont="1" applyFill="1" applyBorder="1" applyAlignment="1">
      <alignment horizontal="center"/>
    </xf>
    <xf numFmtId="49" fontId="23" fillId="3" borderId="20" xfId="0" applyNumberFormat="1" applyFont="1" applyFill="1" applyBorder="1" applyAlignment="1">
      <alignment horizontal="center" wrapText="1"/>
    </xf>
    <xf numFmtId="164" fontId="32" fillId="3" borderId="20" xfId="0" applyNumberFormat="1" applyFont="1" applyFill="1" applyBorder="1" applyAlignment="1">
      <alignment horizont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164" fontId="28" fillId="3" borderId="20" xfId="0" applyNumberFormat="1" applyFont="1" applyFill="1" applyBorder="1" applyAlignment="1">
      <alignment horizontal="center" wrapText="1"/>
    </xf>
    <xf numFmtId="49" fontId="24" fillId="6" borderId="21" xfId="0" applyNumberFormat="1" applyFont="1" applyFill="1" applyBorder="1" applyAlignment="1">
      <alignment horizontal="center" vertical="center" wrapText="1"/>
    </xf>
    <xf numFmtId="2" fontId="23" fillId="3" borderId="17" xfId="0" applyNumberFormat="1" applyFont="1" applyFill="1" applyBorder="1" applyAlignment="1">
      <alignment horizontal="center" vertical="center" wrapText="1"/>
    </xf>
    <xf numFmtId="164" fontId="28" fillId="3" borderId="17" xfId="0" applyNumberFormat="1" applyFont="1" applyFill="1" applyBorder="1" applyAlignment="1">
      <alignment horizontal="center" wrapText="1"/>
    </xf>
    <xf numFmtId="49" fontId="24" fillId="6" borderId="18" xfId="0" applyNumberFormat="1" applyFont="1" applyFill="1" applyBorder="1" applyAlignment="1">
      <alignment horizontal="center" vertical="center" wrapText="1"/>
    </xf>
    <xf numFmtId="49" fontId="30" fillId="3" borderId="21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4" fontId="19" fillId="0" borderId="2" xfId="0" applyNumberFormat="1" applyFont="1" applyFill="1" applyBorder="1" applyAlignment="1">
      <alignment horizontal="center" wrapText="1"/>
    </xf>
    <xf numFmtId="164" fontId="19" fillId="3" borderId="2" xfId="0" applyNumberFormat="1" applyFont="1" applyFill="1" applyBorder="1" applyAlignment="1">
      <alignment horizont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4" fillId="8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wrapText="1"/>
    </xf>
    <xf numFmtId="164" fontId="19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0" fontId="24" fillId="8" borderId="2" xfId="0" applyFont="1" applyFill="1" applyBorder="1" applyAlignment="1">
      <alignment wrapText="1"/>
    </xf>
    <xf numFmtId="0" fontId="10" fillId="8" borderId="2" xfId="0" applyFont="1" applyFill="1" applyBorder="1" applyAlignment="1">
      <alignment wrapText="1"/>
    </xf>
    <xf numFmtId="0" fontId="24" fillId="8" borderId="2" xfId="0" applyFont="1" applyFill="1" applyBorder="1" applyAlignment="1">
      <alignment horizontal="center"/>
    </xf>
    <xf numFmtId="49" fontId="9" fillId="8" borderId="20" xfId="0" applyNumberFormat="1" applyFont="1" applyFill="1" applyBorder="1" applyAlignment="1">
      <alignment vertical="center"/>
    </xf>
    <xf numFmtId="49" fontId="6" fillId="8" borderId="20" xfId="0" applyNumberFormat="1" applyFont="1" applyFill="1" applyBorder="1" applyAlignment="1">
      <alignment vertical="center"/>
    </xf>
    <xf numFmtId="49" fontId="23" fillId="8" borderId="20" xfId="0" applyNumberFormat="1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24" fillId="0" borderId="2" xfId="0" applyNumberFormat="1" applyFont="1" applyFill="1" applyBorder="1" applyAlignment="1">
      <alignment horizontal="center" wrapText="1"/>
    </xf>
    <xf numFmtId="2" fontId="26" fillId="0" borderId="2" xfId="0" applyNumberFormat="1" applyFont="1" applyFill="1" applyBorder="1" applyAlignment="1">
      <alignment horizontal="center" wrapText="1"/>
    </xf>
    <xf numFmtId="164" fontId="28" fillId="3" borderId="2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wrapText="1"/>
    </xf>
    <xf numFmtId="164" fontId="28" fillId="0" borderId="20" xfId="0" applyNumberFormat="1" applyFont="1" applyFill="1" applyBorder="1" applyAlignment="1">
      <alignment horizontal="center" wrapText="1"/>
    </xf>
    <xf numFmtId="49" fontId="24" fillId="4" borderId="20" xfId="0" applyNumberFormat="1" applyFont="1" applyFill="1" applyBorder="1" applyAlignment="1">
      <alignment horizontal="center" vertical="center" wrapText="1"/>
    </xf>
    <xf numFmtId="164" fontId="24" fillId="8" borderId="2" xfId="0" applyNumberFormat="1" applyFont="1" applyFill="1" applyBorder="1" applyAlignment="1">
      <alignment horizontal="center" wrapText="1"/>
    </xf>
    <xf numFmtId="164" fontId="5" fillId="8" borderId="2" xfId="0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3" fillId="3" borderId="28" xfId="0" applyFont="1" applyFill="1" applyBorder="1"/>
    <xf numFmtId="49" fontId="3" fillId="3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3" fillId="3" borderId="28" xfId="0" applyNumberFormat="1" applyFont="1" applyFill="1" applyBorder="1" applyAlignment="1">
      <alignment horizontal="center"/>
    </xf>
    <xf numFmtId="0" fontId="3" fillId="3" borderId="22" xfId="0" applyFont="1" applyFill="1" applyBorder="1"/>
    <xf numFmtId="164" fontId="3" fillId="3" borderId="2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 wrapText="1"/>
    </xf>
    <xf numFmtId="164" fontId="9" fillId="8" borderId="2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49" fontId="27" fillId="8" borderId="2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8" borderId="26" xfId="0" applyFont="1" applyFill="1" applyBorder="1" applyAlignment="1">
      <alignment wrapText="1"/>
    </xf>
    <xf numFmtId="164" fontId="5" fillId="8" borderId="25" xfId="0" applyNumberFormat="1" applyFont="1" applyFill="1" applyBorder="1" applyAlignment="1">
      <alignment horizontal="center" wrapText="1"/>
    </xf>
    <xf numFmtId="164" fontId="24" fillId="0" borderId="15" xfId="0" applyNumberFormat="1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/>
    </xf>
    <xf numFmtId="164" fontId="28" fillId="3" borderId="2" xfId="0" applyNumberFormat="1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20" fillId="8" borderId="2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 wrapText="1"/>
    </xf>
    <xf numFmtId="164" fontId="30" fillId="0" borderId="25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49" fontId="3" fillId="11" borderId="25" xfId="0" applyNumberFormat="1" applyFont="1" applyFill="1" applyBorder="1" applyAlignment="1">
      <alignment horizontal="center"/>
    </xf>
    <xf numFmtId="1" fontId="36" fillId="10" borderId="11" xfId="0" applyNumberFormat="1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center" wrapText="1"/>
    </xf>
    <xf numFmtId="164" fontId="7" fillId="10" borderId="12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 wrapText="1"/>
    </xf>
    <xf numFmtId="164" fontId="24" fillId="0" borderId="20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/>
    </xf>
    <xf numFmtId="164" fontId="7" fillId="8" borderId="2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7" fillId="9" borderId="5" xfId="0" applyFont="1" applyFill="1" applyBorder="1"/>
    <xf numFmtId="2" fontId="7" fillId="9" borderId="6" xfId="0" applyNumberFormat="1" applyFont="1" applyFill="1" applyBorder="1" applyAlignment="1">
      <alignment horizontal="center"/>
    </xf>
    <xf numFmtId="2" fontId="7" fillId="9" borderId="6" xfId="0" applyNumberFormat="1" applyFont="1" applyFill="1" applyBorder="1"/>
    <xf numFmtId="49" fontId="24" fillId="0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3" fillId="9" borderId="6" xfId="0" applyNumberFormat="1" applyFont="1" applyFill="1" applyBorder="1" applyAlignment="1">
      <alignment horizontal="center"/>
    </xf>
    <xf numFmtId="2" fontId="3" fillId="9" borderId="6" xfId="0" applyNumberFormat="1" applyFont="1" applyFill="1" applyBorder="1"/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right"/>
    </xf>
    <xf numFmtId="0" fontId="13" fillId="0" borderId="0" xfId="0" applyFont="1" applyBorder="1" applyAlignment="1"/>
    <xf numFmtId="49" fontId="5" fillId="12" borderId="30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" fontId="36" fillId="11" borderId="19" xfId="0" applyNumberFormat="1" applyFont="1" applyFill="1" applyBorder="1" applyAlignment="1">
      <alignment horizontal="center" vertical="center" wrapText="1"/>
    </xf>
    <xf numFmtId="1" fontId="36" fillId="11" borderId="32" xfId="0" applyNumberFormat="1" applyFont="1" applyFill="1" applyBorder="1" applyAlignment="1">
      <alignment horizontal="center" vertical="center" wrapText="1"/>
    </xf>
    <xf numFmtId="0" fontId="34" fillId="11" borderId="0" xfId="0" applyFont="1" applyFill="1" applyBorder="1" applyAlignment="1">
      <alignment horizontal="center" vertical="center" wrapText="1"/>
    </xf>
    <xf numFmtId="164" fontId="39" fillId="11" borderId="32" xfId="0" applyNumberFormat="1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1" fontId="36" fillId="11" borderId="36" xfId="0" applyNumberFormat="1" applyFont="1" applyFill="1" applyBorder="1" applyAlignment="1">
      <alignment horizontal="center" vertical="center" wrapText="1"/>
    </xf>
    <xf numFmtId="49" fontId="39" fillId="9" borderId="11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textRotation="255" wrapText="1"/>
    </xf>
    <xf numFmtId="49" fontId="33" fillId="2" borderId="2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  <xf numFmtId="0" fontId="3" fillId="0" borderId="31" xfId="0" applyFont="1" applyBorder="1"/>
    <xf numFmtId="164" fontId="24" fillId="0" borderId="17" xfId="0" applyNumberFormat="1" applyFont="1" applyFill="1" applyBorder="1" applyAlignment="1">
      <alignment horizontal="center" wrapText="1"/>
    </xf>
    <xf numFmtId="164" fontId="28" fillId="0" borderId="17" xfId="0" applyNumberFormat="1" applyFont="1" applyFill="1" applyBorder="1" applyAlignment="1">
      <alignment horizontal="center" wrapText="1"/>
    </xf>
    <xf numFmtId="49" fontId="24" fillId="3" borderId="9" xfId="0" applyNumberFormat="1" applyFont="1" applyFill="1" applyBorder="1" applyAlignment="1">
      <alignment horizontal="center" vertical="center" wrapText="1"/>
    </xf>
    <xf numFmtId="49" fontId="24" fillId="3" borderId="21" xfId="0" applyNumberFormat="1" applyFont="1" applyFill="1" applyBorder="1" applyAlignment="1">
      <alignment horizontal="center" vertical="center" wrapText="1"/>
    </xf>
    <xf numFmtId="0" fontId="3" fillId="8" borderId="26" xfId="0" applyFont="1" applyFill="1" applyBorder="1"/>
    <xf numFmtId="164" fontId="31" fillId="0" borderId="26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2" fontId="18" fillId="0" borderId="25" xfId="0" applyNumberFormat="1" applyFont="1" applyFill="1" applyBorder="1" applyAlignment="1">
      <alignment horizontal="center" wrapText="1"/>
    </xf>
    <xf numFmtId="2" fontId="18" fillId="0" borderId="25" xfId="0" applyNumberFormat="1" applyFont="1" applyFill="1" applyBorder="1" applyAlignment="1">
      <alignment horizontal="center"/>
    </xf>
    <xf numFmtId="2" fontId="23" fillId="0" borderId="25" xfId="0" applyNumberFormat="1" applyFont="1" applyFill="1" applyBorder="1" applyAlignment="1">
      <alignment horizontal="center"/>
    </xf>
    <xf numFmtId="0" fontId="38" fillId="0" borderId="25" xfId="0" applyFont="1" applyFill="1" applyBorder="1" applyAlignment="1">
      <alignment horizontal="center" wrapText="1"/>
    </xf>
    <xf numFmtId="164" fontId="30" fillId="0" borderId="25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 wrapText="1"/>
    </xf>
    <xf numFmtId="2" fontId="18" fillId="3" borderId="2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/>
    </xf>
    <xf numFmtId="49" fontId="38" fillId="3" borderId="2" xfId="0" applyNumberFormat="1" applyFont="1" applyFill="1" applyBorder="1" applyAlignment="1">
      <alignment horizontal="center" vertical="center" wrapText="1"/>
    </xf>
    <xf numFmtId="164" fontId="43" fillId="0" borderId="2" xfId="0" applyNumberFormat="1" applyFont="1" applyFill="1" applyBorder="1" applyAlignment="1">
      <alignment horizontal="center" vertical="center" wrapText="1"/>
    </xf>
    <xf numFmtId="164" fontId="43" fillId="0" borderId="2" xfId="0" applyNumberFormat="1" applyFont="1" applyFill="1" applyBorder="1" applyAlignment="1">
      <alignment horizont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7" fillId="10" borderId="28" xfId="0" applyNumberFormat="1" applyFont="1" applyFill="1" applyBorder="1"/>
    <xf numFmtId="0" fontId="44" fillId="11" borderId="15" xfId="0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0" fontId="45" fillId="8" borderId="2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/>
    </xf>
    <xf numFmtId="2" fontId="3" fillId="3" borderId="25" xfId="0" applyNumberFormat="1" applyFont="1" applyFill="1" applyBorder="1" applyAlignment="1">
      <alignment horizontal="center" wrapText="1"/>
    </xf>
    <xf numFmtId="2" fontId="4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49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164" fontId="3" fillId="3" borderId="25" xfId="0" applyNumberFormat="1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2" fontId="23" fillId="0" borderId="25" xfId="0" applyNumberFormat="1" applyFont="1" applyFill="1" applyBorder="1" applyAlignment="1">
      <alignment horizontal="center" wrapText="1"/>
    </xf>
    <xf numFmtId="49" fontId="23" fillId="0" borderId="25" xfId="0" applyNumberFormat="1" applyFont="1" applyFill="1" applyBorder="1" applyAlignment="1">
      <alignment horizontal="center"/>
    </xf>
    <xf numFmtId="0" fontId="23" fillId="0" borderId="25" xfId="0" applyFont="1" applyFill="1" applyBorder="1"/>
    <xf numFmtId="49" fontId="23" fillId="0" borderId="25" xfId="0" applyNumberFormat="1" applyFont="1" applyFill="1" applyBorder="1" applyAlignment="1">
      <alignment horizontal="center" wrapText="1"/>
    </xf>
    <xf numFmtId="164" fontId="31" fillId="0" borderId="25" xfId="0" applyNumberFormat="1" applyFont="1" applyFill="1" applyBorder="1" applyAlignment="1">
      <alignment horizontal="center"/>
    </xf>
    <xf numFmtId="164" fontId="32" fillId="0" borderId="25" xfId="0" applyNumberFormat="1" applyFont="1" applyFill="1" applyBorder="1" applyAlignment="1">
      <alignment horizontal="center" wrapText="1"/>
    </xf>
    <xf numFmtId="49" fontId="30" fillId="0" borderId="2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wrapText="1"/>
    </xf>
    <xf numFmtId="2" fontId="4" fillId="3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horizontal="center"/>
    </xf>
    <xf numFmtId="0" fontId="4" fillId="3" borderId="15" xfId="0" applyFont="1" applyFill="1" applyBorder="1"/>
    <xf numFmtId="49" fontId="4" fillId="3" borderId="17" xfId="0" applyNumberFormat="1" applyFont="1" applyFill="1" applyBorder="1" applyAlignment="1">
      <alignment horizontal="center" wrapText="1"/>
    </xf>
    <xf numFmtId="164" fontId="5" fillId="0" borderId="17" xfId="0" applyNumberFormat="1" applyFont="1" applyFill="1" applyBorder="1" applyAlignment="1">
      <alignment horizontal="center" wrapText="1"/>
    </xf>
    <xf numFmtId="164" fontId="4" fillId="3" borderId="15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0" fontId="4" fillId="8" borderId="2" xfId="0" applyFont="1" applyFill="1" applyBorder="1"/>
    <xf numFmtId="164" fontId="4" fillId="0" borderId="2" xfId="0" applyNumberFormat="1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/>
    </xf>
    <xf numFmtId="164" fontId="20" fillId="3" borderId="2" xfId="0" applyNumberFormat="1" applyFont="1" applyFill="1" applyBorder="1" applyAlignment="1">
      <alignment horizontal="center" vertical="center" wrapText="1"/>
    </xf>
    <xf numFmtId="165" fontId="4" fillId="11" borderId="25" xfId="0" applyNumberFormat="1" applyFont="1" applyFill="1" applyBorder="1" applyAlignment="1">
      <alignment horizontal="center" wrapText="1"/>
    </xf>
    <xf numFmtId="165" fontId="4" fillId="11" borderId="25" xfId="0" applyNumberFormat="1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2" fontId="4" fillId="11" borderId="24" xfId="0" applyNumberFormat="1" applyFont="1" applyFill="1" applyBorder="1" applyAlignment="1">
      <alignment horizontal="center"/>
    </xf>
    <xf numFmtId="49" fontId="3" fillId="11" borderId="24" xfId="0" applyNumberFormat="1" applyFont="1" applyFill="1" applyBorder="1" applyAlignment="1">
      <alignment horizontal="center"/>
    </xf>
    <xf numFmtId="1" fontId="36" fillId="11" borderId="17" xfId="0" applyNumberFormat="1" applyFont="1" applyFill="1" applyBorder="1" applyAlignment="1">
      <alignment horizontal="center" vertical="center" wrapText="1"/>
    </xf>
    <xf numFmtId="49" fontId="5" fillId="12" borderId="39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/>
    </xf>
    <xf numFmtId="0" fontId="44" fillId="11" borderId="26" xfId="0" applyFont="1" applyFill="1" applyBorder="1" applyAlignment="1">
      <alignment horizontal="center" vertical="center" wrapText="1"/>
    </xf>
    <xf numFmtId="49" fontId="37" fillId="11" borderId="25" xfId="0" applyNumberFormat="1" applyFont="1" applyFill="1" applyBorder="1" applyAlignment="1">
      <alignment horizontal="center"/>
    </xf>
    <xf numFmtId="0" fontId="44" fillId="11" borderId="27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/>
    </xf>
    <xf numFmtId="2" fontId="4" fillId="11" borderId="41" xfId="0" applyNumberFormat="1" applyFont="1" applyFill="1" applyBorder="1" applyAlignment="1">
      <alignment horizontal="center" wrapText="1"/>
    </xf>
    <xf numFmtId="2" fontId="4" fillId="11" borderId="41" xfId="0" applyNumberFormat="1" applyFont="1" applyFill="1" applyBorder="1" applyAlignment="1">
      <alignment horizontal="center"/>
    </xf>
    <xf numFmtId="0" fontId="4" fillId="11" borderId="32" xfId="0" applyFont="1" applyFill="1" applyBorder="1" applyAlignment="1">
      <alignment horizontal="center"/>
    </xf>
    <xf numFmtId="49" fontId="37" fillId="11" borderId="32" xfId="0" applyNumberFormat="1" applyFont="1" applyFill="1" applyBorder="1" applyAlignment="1">
      <alignment horizontal="center"/>
    </xf>
    <xf numFmtId="49" fontId="3" fillId="11" borderId="26" xfId="0" applyNumberFormat="1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49" fontId="37" fillId="11" borderId="24" xfId="0" applyNumberFormat="1" applyFont="1" applyFill="1" applyBorder="1" applyAlignment="1">
      <alignment horizontal="center"/>
    </xf>
    <xf numFmtId="49" fontId="3" fillId="11" borderId="42" xfId="0" applyNumberFormat="1" applyFont="1" applyFill="1" applyBorder="1" applyAlignment="1">
      <alignment horizontal="center"/>
    </xf>
    <xf numFmtId="164" fontId="46" fillId="11" borderId="27" xfId="0" applyNumberFormat="1" applyFont="1" applyFill="1" applyBorder="1" applyAlignment="1">
      <alignment horizontal="center"/>
    </xf>
    <xf numFmtId="164" fontId="7" fillId="11" borderId="0" xfId="0" applyNumberFormat="1" applyFont="1" applyFill="1" applyAlignment="1">
      <alignment horizontal="center"/>
    </xf>
    <xf numFmtId="164" fontId="47" fillId="11" borderId="26" xfId="0" applyNumberFormat="1" applyFont="1" applyFill="1" applyBorder="1" applyAlignment="1">
      <alignment horizontal="center"/>
    </xf>
    <xf numFmtId="164" fontId="5" fillId="11" borderId="25" xfId="0" applyNumberFormat="1" applyFont="1" applyFill="1" applyBorder="1" applyAlignment="1">
      <alignment horizontal="center"/>
    </xf>
    <xf numFmtId="164" fontId="46" fillId="11" borderId="24" xfId="0" applyNumberFormat="1" applyFont="1" applyFill="1" applyBorder="1" applyAlignment="1">
      <alignment horizontal="center"/>
    </xf>
    <xf numFmtId="164" fontId="5" fillId="11" borderId="24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wrapText="1"/>
    </xf>
    <xf numFmtId="164" fontId="2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28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" fontId="35" fillId="11" borderId="5" xfId="0" applyNumberFormat="1" applyFont="1" applyFill="1" applyBorder="1" applyAlignment="1">
      <alignment horizontal="center" vertical="center"/>
    </xf>
    <xf numFmtId="1" fontId="5" fillId="11" borderId="6" xfId="0" applyNumberFormat="1" applyFont="1" applyFill="1" applyBorder="1" applyAlignment="1">
      <alignment horizontal="center" vertical="center"/>
    </xf>
    <xf numFmtId="1" fontId="5" fillId="11" borderId="7" xfId="0" applyNumberFormat="1" applyFont="1" applyFill="1" applyBorder="1" applyAlignment="1">
      <alignment horizontal="center" vertical="center"/>
    </xf>
    <xf numFmtId="1" fontId="5" fillId="10" borderId="6" xfId="0" applyNumberFormat="1" applyFont="1" applyFill="1" applyBorder="1" applyAlignment="1">
      <alignment horizontal="center" vertical="center"/>
    </xf>
    <xf numFmtId="1" fontId="5" fillId="11" borderId="5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</cellXfs>
  <cellStyles count="28">
    <cellStyle name="Normal 2" xfId="27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</cellStyles>
  <dxfs count="0"/>
  <tableStyles count="0" defaultTableStyle="TableStyleMedium2" defaultPivotStyle="PivotStyleMedium9"/>
  <colors>
    <mruColors>
      <color rgb="FFFF99FF"/>
      <color rgb="FFFF99CC"/>
      <color rgb="FFFF6699"/>
      <color rgb="FFFFFF00"/>
      <color rgb="FF66FF33"/>
      <color rgb="FF66FF99"/>
      <color rgb="FFFFC625"/>
      <color rgb="FFF1D675"/>
      <color rgb="FFF7A95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32</xdr:row>
      <xdr:rowOff>0</xdr:rowOff>
    </xdr:from>
    <xdr:to>
      <xdr:col>11</xdr:col>
      <xdr:colOff>0</xdr:colOff>
      <xdr:row>32</xdr:row>
      <xdr:rowOff>0</xdr:rowOff>
    </xdr:to>
    <xdr:cxnSp macro="">
      <xdr:nvCxnSpPr>
        <xdr:cNvPr id="3" name="Straight Connector 2"/>
        <xdr:cNvCxnSpPr/>
      </xdr:nvCxnSpPr>
      <xdr:spPr>
        <a:xfrm>
          <a:off x="3124200" y="6772275"/>
          <a:ext cx="170497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714288</xdr:colOff>
      <xdr:row>5</xdr:row>
      <xdr:rowOff>330802</xdr:rowOff>
    </xdr:from>
    <xdr:to>
      <xdr:col>12</xdr:col>
      <xdr:colOff>69200</xdr:colOff>
      <xdr:row>7</xdr:row>
      <xdr:rowOff>19221</xdr:rowOff>
    </xdr:to>
    <xdr:sp macro="" textlink="">
      <xdr:nvSpPr>
        <xdr:cNvPr id="8" name="TextBox 7"/>
        <xdr:cNvSpPr txBox="1"/>
      </xdr:nvSpPr>
      <xdr:spPr>
        <a:xfrm rot="19301478">
          <a:off x="6715038" y="2416777"/>
          <a:ext cx="1745687" cy="113621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300">
              <a:solidFill>
                <a:srgbClr val="FF0000"/>
              </a:solidFill>
            </a:rPr>
            <a:t>Акция</a:t>
          </a:r>
          <a:endParaRPr lang="en-US" sz="1300">
            <a:solidFill>
              <a:srgbClr val="FF0000"/>
            </a:solidFill>
          </a:endParaRPr>
        </a:p>
        <a:p>
          <a:pPr algn="ctr"/>
          <a:r>
            <a:rPr lang="bg-BG" sz="1300">
              <a:solidFill>
                <a:srgbClr val="FF0000"/>
              </a:solidFill>
            </a:rPr>
            <a:t>мебель в подарок</a:t>
          </a:r>
          <a:r>
            <a:rPr lang="en-US" sz="1300">
              <a:solidFill>
                <a:srgbClr val="FF0000"/>
              </a:solidFill>
            </a:rPr>
            <a:t> Bonus</a:t>
          </a:r>
          <a:r>
            <a:rPr lang="en-US" sz="1300" baseline="0">
              <a:solidFill>
                <a:srgbClr val="FF0000"/>
              </a:solidFill>
            </a:rPr>
            <a:t> furniture</a:t>
          </a:r>
          <a:endParaRPr lang="ru-RU" sz="13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19050</xdr:colOff>
      <xdr:row>3</xdr:row>
      <xdr:rowOff>0</xdr:rowOff>
    </xdr:from>
    <xdr:to>
      <xdr:col>8</xdr:col>
      <xdr:colOff>9525</xdr:colOff>
      <xdr:row>3</xdr:row>
      <xdr:rowOff>2</xdr:rowOff>
    </xdr:to>
    <xdr:cxnSp macro="">
      <xdr:nvCxnSpPr>
        <xdr:cNvPr id="14" name="Straight Connector 13"/>
        <xdr:cNvCxnSpPr/>
      </xdr:nvCxnSpPr>
      <xdr:spPr>
        <a:xfrm flipV="1">
          <a:off x="4476750" y="1066800"/>
          <a:ext cx="885825" cy="219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828675</xdr:colOff>
      <xdr:row>48</xdr:row>
      <xdr:rowOff>19050</xdr:rowOff>
    </xdr:from>
    <xdr:to>
      <xdr:col>9</xdr:col>
      <xdr:colOff>0</xdr:colOff>
      <xdr:row>49</xdr:row>
      <xdr:rowOff>0</xdr:rowOff>
    </xdr:to>
    <xdr:cxnSp macro="">
      <xdr:nvCxnSpPr>
        <xdr:cNvPr id="34" name="Straight Connector 33"/>
        <xdr:cNvCxnSpPr/>
      </xdr:nvCxnSpPr>
      <xdr:spPr>
        <a:xfrm flipV="1">
          <a:off x="4419600" y="5553075"/>
          <a:ext cx="93345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48</xdr:row>
      <xdr:rowOff>0</xdr:rowOff>
    </xdr:from>
    <xdr:to>
      <xdr:col>9</xdr:col>
      <xdr:colOff>0</xdr:colOff>
      <xdr:row>48</xdr:row>
      <xdr:rowOff>228600</xdr:rowOff>
    </xdr:to>
    <xdr:cxnSp macro="">
      <xdr:nvCxnSpPr>
        <xdr:cNvPr id="35" name="Straight Connector 34"/>
        <xdr:cNvCxnSpPr/>
      </xdr:nvCxnSpPr>
      <xdr:spPr>
        <a:xfrm>
          <a:off x="4467225" y="1524000"/>
          <a:ext cx="8953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</xdr:row>
      <xdr:rowOff>0</xdr:rowOff>
    </xdr:from>
    <xdr:to>
      <xdr:col>8</xdr:col>
      <xdr:colOff>9525</xdr:colOff>
      <xdr:row>3</xdr:row>
      <xdr:rowOff>1</xdr:rowOff>
    </xdr:to>
    <xdr:cxnSp macro="">
      <xdr:nvCxnSpPr>
        <xdr:cNvPr id="50" name="Straight Connector 49"/>
        <xdr:cNvCxnSpPr/>
      </xdr:nvCxnSpPr>
      <xdr:spPr>
        <a:xfrm flipV="1">
          <a:off x="6019800" y="1552575"/>
          <a:ext cx="7143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</xdr:row>
      <xdr:rowOff>0</xdr:rowOff>
    </xdr:from>
    <xdr:to>
      <xdr:col>9</xdr:col>
      <xdr:colOff>9525</xdr:colOff>
      <xdr:row>3</xdr:row>
      <xdr:rowOff>1</xdr:rowOff>
    </xdr:to>
    <xdr:cxnSp macro="">
      <xdr:nvCxnSpPr>
        <xdr:cNvPr id="17" name="Straight Connector 16"/>
        <xdr:cNvCxnSpPr/>
      </xdr:nvCxnSpPr>
      <xdr:spPr>
        <a:xfrm flipV="1">
          <a:off x="5648325" y="1419225"/>
          <a:ext cx="762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9525</xdr:colOff>
      <xdr:row>2</xdr:row>
      <xdr:rowOff>1</xdr:rowOff>
    </xdr:to>
    <xdr:cxnSp macro="">
      <xdr:nvCxnSpPr>
        <xdr:cNvPr id="18" name="Straight Connector 17"/>
        <xdr:cNvCxnSpPr/>
      </xdr:nvCxnSpPr>
      <xdr:spPr>
        <a:xfrm flipV="1">
          <a:off x="5629275" y="1114425"/>
          <a:ext cx="9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</xdr:row>
      <xdr:rowOff>0</xdr:rowOff>
    </xdr:from>
    <xdr:to>
      <xdr:col>9</xdr:col>
      <xdr:colOff>9525</xdr:colOff>
      <xdr:row>4</xdr:row>
      <xdr:rowOff>1</xdr:rowOff>
    </xdr:to>
    <xdr:cxnSp macro="">
      <xdr:nvCxnSpPr>
        <xdr:cNvPr id="19" name="Straight Connector 18"/>
        <xdr:cNvCxnSpPr/>
      </xdr:nvCxnSpPr>
      <xdr:spPr>
        <a:xfrm flipV="1">
          <a:off x="5648325" y="1724025"/>
          <a:ext cx="762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4</xdr:row>
      <xdr:rowOff>0</xdr:rowOff>
    </xdr:from>
    <xdr:to>
      <xdr:col>12</xdr:col>
      <xdr:colOff>9525</xdr:colOff>
      <xdr:row>4</xdr:row>
      <xdr:rowOff>2</xdr:rowOff>
    </xdr:to>
    <xdr:cxnSp macro="">
      <xdr:nvCxnSpPr>
        <xdr:cNvPr id="21" name="Straight Connector 20"/>
        <xdr:cNvCxnSpPr/>
      </xdr:nvCxnSpPr>
      <xdr:spPr>
        <a:xfrm flipV="1">
          <a:off x="4219575" y="1476375"/>
          <a:ext cx="8953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4</xdr:row>
      <xdr:rowOff>0</xdr:rowOff>
    </xdr:from>
    <xdr:to>
      <xdr:col>12</xdr:col>
      <xdr:colOff>9525</xdr:colOff>
      <xdr:row>4</xdr:row>
      <xdr:rowOff>1</xdr:rowOff>
    </xdr:to>
    <xdr:cxnSp macro="">
      <xdr:nvCxnSpPr>
        <xdr:cNvPr id="22" name="Straight Connector 21"/>
        <xdr:cNvCxnSpPr/>
      </xdr:nvCxnSpPr>
      <xdr:spPr>
        <a:xfrm flipV="1">
          <a:off x="4219575" y="1476375"/>
          <a:ext cx="8953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</xdr:row>
      <xdr:rowOff>0</xdr:rowOff>
    </xdr:from>
    <xdr:to>
      <xdr:col>12</xdr:col>
      <xdr:colOff>9525</xdr:colOff>
      <xdr:row>3</xdr:row>
      <xdr:rowOff>2</xdr:rowOff>
    </xdr:to>
    <xdr:cxnSp macro="">
      <xdr:nvCxnSpPr>
        <xdr:cNvPr id="23" name="Straight Connector 22"/>
        <xdr:cNvCxnSpPr/>
      </xdr:nvCxnSpPr>
      <xdr:spPr>
        <a:xfrm flipV="1">
          <a:off x="7048500" y="1781175"/>
          <a:ext cx="1352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</xdr:row>
      <xdr:rowOff>0</xdr:rowOff>
    </xdr:from>
    <xdr:to>
      <xdr:col>12</xdr:col>
      <xdr:colOff>9525</xdr:colOff>
      <xdr:row>3</xdr:row>
      <xdr:rowOff>1</xdr:rowOff>
    </xdr:to>
    <xdr:cxnSp macro="">
      <xdr:nvCxnSpPr>
        <xdr:cNvPr id="24" name="Straight Connector 23"/>
        <xdr:cNvCxnSpPr/>
      </xdr:nvCxnSpPr>
      <xdr:spPr>
        <a:xfrm flipV="1">
          <a:off x="7048500" y="1781175"/>
          <a:ext cx="13525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P164"/>
  <sheetViews>
    <sheetView tabSelected="1" zoomScale="75" zoomScaleNormal="75" workbookViewId="0">
      <selection activeCell="Q96" sqref="Q96"/>
    </sheetView>
  </sheetViews>
  <sheetFormatPr defaultColWidth="8.85546875" defaultRowHeight="15"/>
  <cols>
    <col min="1" max="1" width="13.5703125" style="3" customWidth="1"/>
    <col min="2" max="2" width="9.140625" style="3" customWidth="1"/>
    <col min="3" max="3" width="9.7109375" style="3" customWidth="1"/>
    <col min="4" max="4" width="8.5703125" style="46" customWidth="1"/>
    <col min="5" max="5" width="9" style="3" customWidth="1"/>
    <col min="6" max="6" width="13" style="3" customWidth="1"/>
    <col min="7" max="7" width="10.5703125" style="3" hidden="1" customWidth="1"/>
    <col min="8" max="8" width="13.5703125" style="3" customWidth="1"/>
    <col min="9" max="9" width="13.42578125" style="260" customWidth="1"/>
    <col min="10" max="10" width="15.42578125" style="231" customWidth="1"/>
    <col min="11" max="11" width="10" style="20" hidden="1" customWidth="1"/>
    <col min="12" max="12" width="20.42578125" style="233" customWidth="1"/>
    <col min="13" max="13" width="28.7109375" style="17" customWidth="1"/>
    <col min="14" max="15" width="8.85546875" style="3"/>
    <col min="16" max="16" width="10.140625" style="3" bestFit="1" customWidth="1"/>
    <col min="17" max="16384" width="8.85546875" style="3"/>
  </cols>
  <sheetData>
    <row r="1" spans="1:16" ht="33.75" customHeight="1" thickBot="1">
      <c r="A1" s="431" t="s">
        <v>210</v>
      </c>
      <c r="B1" s="432"/>
      <c r="C1" s="432"/>
      <c r="D1" s="432"/>
      <c r="E1" s="432"/>
      <c r="F1" s="433"/>
      <c r="G1" s="434"/>
      <c r="H1" s="435"/>
      <c r="I1" s="432"/>
      <c r="J1" s="433"/>
      <c r="K1" s="434"/>
      <c r="L1" s="435"/>
      <c r="M1" s="433"/>
    </row>
    <row r="2" spans="1:16" ht="58.5" customHeight="1">
      <c r="A2" s="294" t="s">
        <v>115</v>
      </c>
      <c r="B2" s="295" t="s">
        <v>116</v>
      </c>
      <c r="C2" s="295" t="s">
        <v>117</v>
      </c>
      <c r="D2" s="295" t="s">
        <v>118</v>
      </c>
      <c r="E2" s="295" t="s">
        <v>119</v>
      </c>
      <c r="F2" s="295" t="s">
        <v>208</v>
      </c>
      <c r="G2" s="248"/>
      <c r="H2" s="376" t="s">
        <v>126</v>
      </c>
      <c r="I2" s="296" t="s">
        <v>121</v>
      </c>
      <c r="J2" s="297" t="s">
        <v>122</v>
      </c>
      <c r="K2" s="249"/>
      <c r="L2" s="298" t="s">
        <v>127</v>
      </c>
      <c r="M2" s="299" t="s">
        <v>123</v>
      </c>
    </row>
    <row r="3" spans="1:16" ht="22.5" customHeight="1">
      <c r="A3" s="264" t="s">
        <v>199</v>
      </c>
      <c r="B3" s="371">
        <v>27.71</v>
      </c>
      <c r="C3" s="372">
        <v>4.8099999999999996</v>
      </c>
      <c r="D3" s="372">
        <v>32.520000000000003</v>
      </c>
      <c r="E3" s="382" t="s">
        <v>200</v>
      </c>
      <c r="F3" s="383" t="s">
        <v>204</v>
      </c>
      <c r="G3" s="384" t="s">
        <v>183</v>
      </c>
      <c r="H3" s="247" t="s">
        <v>1</v>
      </c>
      <c r="I3" s="394">
        <v>35500</v>
      </c>
      <c r="J3" s="395">
        <f>I3-(I3*0.03)</f>
        <v>34435</v>
      </c>
      <c r="K3" s="250"/>
      <c r="L3" s="332" t="s">
        <v>183</v>
      </c>
      <c r="M3" s="289" t="s">
        <v>124</v>
      </c>
    </row>
    <row r="4" spans="1:16" ht="22.5" customHeight="1">
      <c r="A4" s="385" t="s">
        <v>205</v>
      </c>
      <c r="B4" s="386">
        <v>48.31</v>
      </c>
      <c r="C4" s="387">
        <f t="shared" ref="C4:C5" si="0">D4-B4</f>
        <v>7.9199999999999946</v>
      </c>
      <c r="D4" s="387">
        <v>56.23</v>
      </c>
      <c r="E4" s="388">
        <v>2</v>
      </c>
      <c r="F4" s="389" t="s">
        <v>206</v>
      </c>
      <c r="G4" s="390" t="s">
        <v>1</v>
      </c>
      <c r="H4" s="247" t="s">
        <v>1</v>
      </c>
      <c r="I4" s="396">
        <v>61900</v>
      </c>
      <c r="J4" s="397">
        <f t="shared" ref="J4:J5" si="1">I4-(I4*0.05)</f>
        <v>58805</v>
      </c>
      <c r="K4" s="250"/>
      <c r="L4" s="247" t="s">
        <v>1</v>
      </c>
      <c r="M4" s="289" t="s">
        <v>124</v>
      </c>
    </row>
    <row r="5" spans="1:16" s="265" customFormat="1" ht="22.5" customHeight="1" thickBot="1">
      <c r="A5" s="373" t="s">
        <v>207</v>
      </c>
      <c r="B5" s="374">
        <v>40.380000000000003</v>
      </c>
      <c r="C5" s="374">
        <f t="shared" si="0"/>
        <v>6.6142439999999993</v>
      </c>
      <c r="D5" s="374">
        <f>SUM(B5*1.1638)</f>
        <v>46.994244000000002</v>
      </c>
      <c r="E5" s="391">
        <v>1</v>
      </c>
      <c r="F5" s="392" t="s">
        <v>204</v>
      </c>
      <c r="G5" s="393" t="s">
        <v>1</v>
      </c>
      <c r="H5" s="375" t="s">
        <v>1</v>
      </c>
      <c r="I5" s="398">
        <v>41900</v>
      </c>
      <c r="J5" s="399">
        <f t="shared" si="1"/>
        <v>39805</v>
      </c>
      <c r="K5" s="331"/>
      <c r="L5" s="375" t="s">
        <v>1</v>
      </c>
      <c r="M5" s="377" t="s">
        <v>124</v>
      </c>
    </row>
    <row r="6" spans="1:16" ht="37.5" customHeight="1" thickBot="1">
      <c r="A6" s="436" t="s">
        <v>114</v>
      </c>
      <c r="B6" s="436"/>
      <c r="C6" s="436"/>
      <c r="D6" s="436"/>
      <c r="E6" s="436"/>
      <c r="F6" s="436"/>
      <c r="G6" s="436"/>
      <c r="H6" s="436"/>
      <c r="I6" s="437"/>
      <c r="J6" s="436"/>
      <c r="K6" s="436"/>
      <c r="L6" s="436"/>
      <c r="M6" s="56" t="s">
        <v>203</v>
      </c>
    </row>
    <row r="7" spans="1:16" s="16" customFormat="1" ht="76.5" customHeight="1">
      <c r="A7" s="301" t="s">
        <v>134</v>
      </c>
      <c r="B7" s="302" t="s">
        <v>129</v>
      </c>
      <c r="C7" s="302" t="s">
        <v>130</v>
      </c>
      <c r="D7" s="303" t="s">
        <v>131</v>
      </c>
      <c r="E7" s="302" t="s">
        <v>132</v>
      </c>
      <c r="F7" s="301" t="s">
        <v>209</v>
      </c>
      <c r="G7" s="300" t="s">
        <v>133</v>
      </c>
      <c r="H7" s="301" t="s">
        <v>138</v>
      </c>
      <c r="I7" s="304" t="s">
        <v>135</v>
      </c>
      <c r="J7" s="304" t="s">
        <v>137</v>
      </c>
      <c r="K7" s="79" t="s">
        <v>110</v>
      </c>
      <c r="L7" s="305"/>
      <c r="M7" s="306" t="s">
        <v>136</v>
      </c>
    </row>
    <row r="8" spans="1:16">
      <c r="A8" s="197" t="s">
        <v>186</v>
      </c>
      <c r="B8" s="198"/>
      <c r="C8" s="198"/>
      <c r="D8" s="199"/>
      <c r="E8" s="198"/>
      <c r="F8" s="198"/>
      <c r="G8" s="75"/>
      <c r="H8" s="198"/>
      <c r="I8" s="230"/>
      <c r="J8" s="230"/>
      <c r="K8" s="80"/>
      <c r="L8" s="232"/>
      <c r="M8" s="200"/>
    </row>
    <row r="9" spans="1:16" hidden="1">
      <c r="A9" s="439" t="s">
        <v>178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1"/>
    </row>
    <row r="10" spans="1:16" ht="25.5" hidden="1" customHeight="1">
      <c r="A10" s="142" t="s">
        <v>3</v>
      </c>
      <c r="B10" s="141">
        <v>51.55</v>
      </c>
      <c r="C10" s="138">
        <f t="shared" ref="C10:C12" si="2">D10-B10</f>
        <v>9.1700000000000017</v>
      </c>
      <c r="D10" s="138">
        <v>60.72</v>
      </c>
      <c r="E10" s="142">
        <v>1</v>
      </c>
      <c r="F10" s="143" t="s">
        <v>4</v>
      </c>
      <c r="G10" s="77">
        <v>1100</v>
      </c>
      <c r="H10" s="144" t="s">
        <v>1</v>
      </c>
      <c r="I10" s="210">
        <f>K10*1.054</f>
        <v>76604.72</v>
      </c>
      <c r="J10" s="210">
        <f>I10-(I10*0.03)</f>
        <v>74306.578399999999</v>
      </c>
      <c r="K10" s="81">
        <v>72680</v>
      </c>
      <c r="L10" s="211" t="s">
        <v>97</v>
      </c>
      <c r="M10" s="212" t="s">
        <v>125</v>
      </c>
      <c r="P10" s="63"/>
    </row>
    <row r="11" spans="1:16" ht="27.6" hidden="1" customHeight="1">
      <c r="A11" s="39" t="s">
        <v>87</v>
      </c>
      <c r="B11" s="37">
        <v>102.96</v>
      </c>
      <c r="C11" s="38">
        <f t="shared" si="2"/>
        <v>18.320000000000007</v>
      </c>
      <c r="D11" s="38">
        <v>121.28</v>
      </c>
      <c r="E11" s="39">
        <v>3</v>
      </c>
      <c r="F11" s="40" t="s">
        <v>4</v>
      </c>
      <c r="G11" s="78">
        <v>1109</v>
      </c>
      <c r="H11" s="41" t="s">
        <v>1</v>
      </c>
      <c r="I11" s="204">
        <f t="shared" ref="I11:I77" si="3">K11*1.054</f>
        <v>143428.32</v>
      </c>
      <c r="J11" s="204">
        <f>I11-(I11*0.03)</f>
        <v>139125.47040000002</v>
      </c>
      <c r="K11" s="81">
        <v>136080</v>
      </c>
      <c r="L11" s="206" t="s">
        <v>108</v>
      </c>
      <c r="M11" s="212" t="s">
        <v>125</v>
      </c>
    </row>
    <row r="12" spans="1:16" ht="25.5" hidden="1" customHeight="1">
      <c r="A12" s="124" t="s">
        <v>5</v>
      </c>
      <c r="B12" s="125">
        <v>51.48</v>
      </c>
      <c r="C12" s="126">
        <f t="shared" si="2"/>
        <v>9.1600000000000037</v>
      </c>
      <c r="D12" s="126">
        <v>60.64</v>
      </c>
      <c r="E12" s="127">
        <v>1</v>
      </c>
      <c r="F12" s="128" t="s">
        <v>4</v>
      </c>
      <c r="G12" s="43">
        <v>975</v>
      </c>
      <c r="H12" s="129" t="s">
        <v>1</v>
      </c>
      <c r="I12" s="310">
        <f t="shared" si="3"/>
        <v>70807.72</v>
      </c>
      <c r="J12" s="204">
        <f>I12-(I12*0.03)</f>
        <v>68683.488400000002</v>
      </c>
      <c r="K12" s="72">
        <v>67180</v>
      </c>
      <c r="L12" s="311" t="s">
        <v>97</v>
      </c>
      <c r="M12" s="212" t="s">
        <v>125</v>
      </c>
    </row>
    <row r="13" spans="1:16" ht="38.25" hidden="1" customHeight="1">
      <c r="A13" s="39" t="s">
        <v>85</v>
      </c>
      <c r="B13" s="37">
        <v>69.91</v>
      </c>
      <c r="C13" s="38">
        <v>12.44</v>
      </c>
      <c r="D13" s="38">
        <v>82.35</v>
      </c>
      <c r="E13" s="39">
        <v>2</v>
      </c>
      <c r="F13" s="40" t="s">
        <v>1</v>
      </c>
      <c r="G13" s="91">
        <v>984</v>
      </c>
      <c r="H13" s="57" t="s">
        <v>100</v>
      </c>
      <c r="I13" s="204">
        <f t="shared" si="3"/>
        <v>98970.6</v>
      </c>
      <c r="J13" s="204">
        <f>I13-(I13*0.03)</f>
        <v>96001.482000000004</v>
      </c>
      <c r="K13" s="92">
        <v>93900</v>
      </c>
      <c r="L13" s="208" t="s">
        <v>98</v>
      </c>
      <c r="M13" s="212" t="s">
        <v>197</v>
      </c>
    </row>
    <row r="14" spans="1:16" ht="29.25" hidden="1" customHeight="1">
      <c r="A14" s="39" t="s">
        <v>92</v>
      </c>
      <c r="B14" s="37">
        <v>85.77</v>
      </c>
      <c r="C14" s="38">
        <f t="shared" ref="C14" si="4">D14-B14</f>
        <v>15.260000000000005</v>
      </c>
      <c r="D14" s="38">
        <v>101.03</v>
      </c>
      <c r="E14" s="39">
        <v>2</v>
      </c>
      <c r="F14" s="40" t="s">
        <v>1</v>
      </c>
      <c r="G14" s="78">
        <v>990</v>
      </c>
      <c r="H14" s="57" t="s">
        <v>101</v>
      </c>
      <c r="I14" s="204">
        <f t="shared" si="3"/>
        <v>106907.22</v>
      </c>
      <c r="J14" s="204">
        <f>I14-(I14*0.03)</f>
        <v>103700.0034</v>
      </c>
      <c r="K14" s="81">
        <v>101430</v>
      </c>
      <c r="L14" s="206" t="s">
        <v>108</v>
      </c>
      <c r="M14" s="212" t="s">
        <v>197</v>
      </c>
    </row>
    <row r="15" spans="1:16">
      <c r="A15" s="406" t="s">
        <v>179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8"/>
    </row>
    <row r="16" spans="1:16" ht="27.6" hidden="1" customHeight="1">
      <c r="A16" s="133" t="s">
        <v>95</v>
      </c>
      <c r="B16" s="134">
        <v>40.090000000000003</v>
      </c>
      <c r="C16" s="134">
        <v>7.14</v>
      </c>
      <c r="D16" s="135">
        <v>47.23</v>
      </c>
      <c r="E16" s="134">
        <v>1</v>
      </c>
      <c r="F16" s="134" t="s">
        <v>84</v>
      </c>
      <c r="G16" s="45"/>
      <c r="H16" s="136" t="s">
        <v>104</v>
      </c>
      <c r="I16" s="130">
        <f t="shared" si="3"/>
        <v>49621.266000000003</v>
      </c>
      <c r="J16" s="204">
        <f t="shared" ref="J16:J22" si="5">I16-(I16*0.03)</f>
        <v>48132.628020000004</v>
      </c>
      <c r="K16" s="66">
        <v>47079</v>
      </c>
      <c r="L16" s="131"/>
      <c r="M16" s="132" t="s">
        <v>99</v>
      </c>
    </row>
    <row r="17" spans="1:13" ht="15.75" customHeight="1">
      <c r="A17" s="175" t="s">
        <v>86</v>
      </c>
      <c r="B17" s="6">
        <v>84.89</v>
      </c>
      <c r="C17" s="2">
        <f t="shared" ref="C17:C21" si="6">D17-B17</f>
        <v>15.099999999999994</v>
      </c>
      <c r="D17" s="9">
        <v>99.99</v>
      </c>
      <c r="E17" s="175">
        <v>2</v>
      </c>
      <c r="F17" s="176" t="s">
        <v>120</v>
      </c>
      <c r="G17" s="78">
        <v>1057.0999999999999</v>
      </c>
      <c r="H17" s="181" t="s">
        <v>139</v>
      </c>
      <c r="I17" s="251">
        <f t="shared" si="3"/>
        <v>118553.92</v>
      </c>
      <c r="J17" s="202">
        <f t="shared" si="5"/>
        <v>114997.3024</v>
      </c>
      <c r="K17" s="81">
        <v>112480</v>
      </c>
      <c r="L17" s="201" t="s">
        <v>185</v>
      </c>
      <c r="M17" s="187" t="s">
        <v>142</v>
      </c>
    </row>
    <row r="18" spans="1:13" ht="26.25" hidden="1" customHeight="1">
      <c r="A18" s="36" t="s">
        <v>89</v>
      </c>
      <c r="B18" s="37">
        <v>66.67</v>
      </c>
      <c r="C18" s="38">
        <f t="shared" si="6"/>
        <v>11.849999999999994</v>
      </c>
      <c r="D18" s="38">
        <v>78.52</v>
      </c>
      <c r="E18" s="39">
        <v>2</v>
      </c>
      <c r="F18" s="40" t="s">
        <v>1</v>
      </c>
      <c r="G18" s="43">
        <v>1007</v>
      </c>
      <c r="H18" s="57" t="s">
        <v>102</v>
      </c>
      <c r="I18" s="65">
        <f t="shared" si="3"/>
        <v>83339.400560000009</v>
      </c>
      <c r="J18" s="204">
        <f t="shared" si="5"/>
        <v>80839.218543200011</v>
      </c>
      <c r="K18" s="72">
        <f>D18*G18</f>
        <v>79069.64</v>
      </c>
      <c r="L18" s="67"/>
      <c r="M18" s="70" t="s">
        <v>99</v>
      </c>
    </row>
    <row r="19" spans="1:13" ht="15" hidden="1" customHeight="1">
      <c r="A19" s="31" t="s">
        <v>6</v>
      </c>
      <c r="B19" s="32">
        <v>53.9</v>
      </c>
      <c r="C19" s="33">
        <f t="shared" si="6"/>
        <v>9.5900000000000034</v>
      </c>
      <c r="D19" s="33">
        <v>63.49</v>
      </c>
      <c r="E19" s="29">
        <v>1</v>
      </c>
      <c r="F19" s="34" t="s">
        <v>1</v>
      </c>
      <c r="G19" s="14">
        <v>990</v>
      </c>
      <c r="H19" s="32">
        <v>8.14</v>
      </c>
      <c r="I19" s="65">
        <f t="shared" si="3"/>
        <v>66249.275399999999</v>
      </c>
      <c r="J19" s="204">
        <f t="shared" si="5"/>
        <v>64261.797138000002</v>
      </c>
      <c r="K19" s="66">
        <f>D19*G19</f>
        <v>62855.1</v>
      </c>
      <c r="L19" s="69"/>
      <c r="M19" s="70" t="s">
        <v>99</v>
      </c>
    </row>
    <row r="20" spans="1:13" ht="25.15" hidden="1" customHeight="1">
      <c r="A20" s="36" t="s">
        <v>50</v>
      </c>
      <c r="B20" s="37">
        <v>40.96</v>
      </c>
      <c r="C20" s="38">
        <v>7.3</v>
      </c>
      <c r="D20" s="38">
        <v>48.26</v>
      </c>
      <c r="E20" s="39">
        <v>1</v>
      </c>
      <c r="F20" s="40"/>
      <c r="G20" s="43">
        <v>990</v>
      </c>
      <c r="H20" s="57" t="s">
        <v>103</v>
      </c>
      <c r="I20" s="65">
        <f t="shared" si="3"/>
        <v>50356.957999999999</v>
      </c>
      <c r="J20" s="204">
        <f t="shared" si="5"/>
        <v>48846.249259999997</v>
      </c>
      <c r="K20" s="72">
        <v>47777</v>
      </c>
      <c r="L20" s="67"/>
      <c r="M20" s="71" t="s">
        <v>99</v>
      </c>
    </row>
    <row r="21" spans="1:13" ht="15" hidden="1" customHeight="1">
      <c r="A21" s="111" t="s">
        <v>7</v>
      </c>
      <c r="B21" s="112">
        <v>47.77</v>
      </c>
      <c r="C21" s="113">
        <f t="shared" si="6"/>
        <v>8.5</v>
      </c>
      <c r="D21" s="113">
        <v>56.27</v>
      </c>
      <c r="E21" s="110">
        <v>1</v>
      </c>
      <c r="F21" s="114" t="s">
        <v>4</v>
      </c>
      <c r="G21" s="14">
        <v>1030</v>
      </c>
      <c r="H21" s="112">
        <v>12.53</v>
      </c>
      <c r="I21" s="107">
        <f t="shared" si="3"/>
        <v>61087.837400000011</v>
      </c>
      <c r="J21" s="204">
        <f t="shared" si="5"/>
        <v>59255.202278000012</v>
      </c>
      <c r="K21" s="66">
        <f>D21*G21</f>
        <v>57958.100000000006</v>
      </c>
      <c r="L21" s="108"/>
      <c r="M21" s="115" t="s">
        <v>99</v>
      </c>
    </row>
    <row r="22" spans="1:13" ht="14.25" customHeight="1">
      <c r="A22" s="13" t="s">
        <v>8</v>
      </c>
      <c r="B22" s="4">
        <v>53.6</v>
      </c>
      <c r="C22" s="1">
        <f>D22-B22</f>
        <v>9.5399999999999991</v>
      </c>
      <c r="D22" s="19">
        <v>63.14</v>
      </c>
      <c r="E22" s="5">
        <v>1</v>
      </c>
      <c r="F22" s="176" t="s">
        <v>120</v>
      </c>
      <c r="G22" s="82">
        <v>1100</v>
      </c>
      <c r="H22" s="177" t="s">
        <v>1</v>
      </c>
      <c r="I22" s="251">
        <f t="shared" si="3"/>
        <v>77342.52</v>
      </c>
      <c r="J22" s="202">
        <f t="shared" si="5"/>
        <v>75022.244400000011</v>
      </c>
      <c r="K22" s="85">
        <v>73380</v>
      </c>
      <c r="L22" s="201" t="s">
        <v>128</v>
      </c>
      <c r="M22" s="187" t="s">
        <v>142</v>
      </c>
    </row>
    <row r="23" spans="1:13" hidden="1">
      <c r="A23" s="409" t="s">
        <v>180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1"/>
    </row>
    <row r="24" spans="1:13" ht="15" hidden="1" customHeight="1">
      <c r="A24" s="29">
        <v>173</v>
      </c>
      <c r="B24" s="32">
        <v>55.7</v>
      </c>
      <c r="C24" s="33">
        <f t="shared" ref="C24" si="7">D24-B24</f>
        <v>8.0599999999999952</v>
      </c>
      <c r="D24" s="33">
        <v>63.76</v>
      </c>
      <c r="E24" s="34">
        <v>1</v>
      </c>
      <c r="F24" s="34" t="s">
        <v>120</v>
      </c>
      <c r="G24" s="77">
        <v>1050</v>
      </c>
      <c r="H24" s="205" t="s">
        <v>140</v>
      </c>
      <c r="I24" s="253">
        <f t="shared" si="3"/>
        <v>77869.52</v>
      </c>
      <c r="J24" s="204">
        <f>I24-(I24*0.03)</f>
        <v>75533.434399999998</v>
      </c>
      <c r="K24" s="85">
        <v>73880</v>
      </c>
      <c r="L24" s="240" t="s">
        <v>128</v>
      </c>
      <c r="M24" s="207" t="s">
        <v>197</v>
      </c>
    </row>
    <row r="25" spans="1:13" ht="15" hidden="1" customHeight="1">
      <c r="A25" s="29" t="s">
        <v>143</v>
      </c>
      <c r="B25" s="32">
        <v>55.7</v>
      </c>
      <c r="C25" s="33">
        <f t="shared" ref="C25" si="8">D25-B25</f>
        <v>8.0599999999999952</v>
      </c>
      <c r="D25" s="33">
        <v>63.76</v>
      </c>
      <c r="E25" s="34">
        <v>2</v>
      </c>
      <c r="F25" s="34" t="s">
        <v>120</v>
      </c>
      <c r="G25" s="77"/>
      <c r="H25" s="205" t="s">
        <v>140</v>
      </c>
      <c r="I25" s="253">
        <v>79870</v>
      </c>
      <c r="J25" s="204">
        <f>I25-(I25*0.03)</f>
        <v>77473.899999999994</v>
      </c>
      <c r="K25" s="85"/>
      <c r="L25" s="240" t="s">
        <v>128</v>
      </c>
      <c r="M25" s="207" t="s">
        <v>197</v>
      </c>
    </row>
    <row r="26" spans="1:13">
      <c r="A26" s="52" t="s">
        <v>187</v>
      </c>
      <c r="B26" s="50"/>
      <c r="C26" s="50"/>
      <c r="D26" s="51"/>
      <c r="E26" s="50"/>
      <c r="F26" s="50"/>
      <c r="G26" s="84"/>
      <c r="H26" s="186"/>
      <c r="I26" s="254"/>
      <c r="J26" s="213"/>
      <c r="K26" s="86"/>
      <c r="L26" s="241"/>
      <c r="M26" s="52"/>
    </row>
    <row r="27" spans="1:13" hidden="1">
      <c r="A27" s="11"/>
      <c r="B27" s="11"/>
      <c r="C27" s="11"/>
      <c r="D27" s="44"/>
      <c r="E27" s="11"/>
      <c r="F27" s="185" t="s">
        <v>0</v>
      </c>
      <c r="G27" s="76"/>
      <c r="H27" s="182"/>
      <c r="I27" s="64"/>
      <c r="J27" s="204"/>
      <c r="K27" s="60"/>
      <c r="L27" s="59"/>
      <c r="M27" s="185"/>
    </row>
    <row r="28" spans="1:13" ht="15" hidden="1" customHeight="1">
      <c r="A28" s="137" t="s">
        <v>38</v>
      </c>
      <c r="B28" s="141">
        <v>51.55</v>
      </c>
      <c r="C28" s="138">
        <f t="shared" ref="C28:C37" si="9">D28-B28</f>
        <v>9.1700000000000017</v>
      </c>
      <c r="D28" s="138">
        <v>60.72</v>
      </c>
      <c r="E28" s="142">
        <v>1</v>
      </c>
      <c r="F28" s="143" t="s">
        <v>4</v>
      </c>
      <c r="G28" s="49">
        <v>1150</v>
      </c>
      <c r="H28" s="144" t="s">
        <v>1</v>
      </c>
      <c r="I28" s="139">
        <f t="shared" si="3"/>
        <v>73598.712</v>
      </c>
      <c r="J28" s="139">
        <f t="shared" ref="J28:J37" si="10">I28-(I28*0.03)</f>
        <v>71390.750639999998</v>
      </c>
      <c r="K28" s="66">
        <f>D28*G28</f>
        <v>69828</v>
      </c>
      <c r="L28" s="145"/>
      <c r="M28" s="146" t="s">
        <v>99</v>
      </c>
    </row>
    <row r="29" spans="1:13" ht="15" hidden="1" customHeight="1">
      <c r="A29" s="31" t="s">
        <v>105</v>
      </c>
      <c r="B29" s="32">
        <v>51.48</v>
      </c>
      <c r="C29" s="33">
        <v>9.1600000000000037</v>
      </c>
      <c r="D29" s="33">
        <v>60.64</v>
      </c>
      <c r="E29" s="29">
        <v>1</v>
      </c>
      <c r="F29" s="34" t="s">
        <v>4</v>
      </c>
      <c r="G29" s="47"/>
      <c r="H29" s="35" t="s">
        <v>1</v>
      </c>
      <c r="I29" s="65">
        <f t="shared" si="3"/>
        <v>75888</v>
      </c>
      <c r="J29" s="139">
        <f t="shared" si="10"/>
        <v>73611.360000000001</v>
      </c>
      <c r="K29" s="66">
        <v>72000</v>
      </c>
      <c r="L29" s="73"/>
      <c r="M29" s="71" t="s">
        <v>99</v>
      </c>
    </row>
    <row r="30" spans="1:13" ht="15" hidden="1" customHeight="1">
      <c r="A30" s="31" t="s">
        <v>39</v>
      </c>
      <c r="B30" s="32">
        <v>51.48</v>
      </c>
      <c r="C30" s="33">
        <f t="shared" si="9"/>
        <v>9.1600000000000037</v>
      </c>
      <c r="D30" s="33">
        <v>60.64</v>
      </c>
      <c r="E30" s="29">
        <v>1</v>
      </c>
      <c r="F30" s="34" t="s">
        <v>4</v>
      </c>
      <c r="G30" s="14">
        <v>1150</v>
      </c>
      <c r="H30" s="35" t="s">
        <v>1</v>
      </c>
      <c r="I30" s="65">
        <f t="shared" si="3"/>
        <v>73501.744000000006</v>
      </c>
      <c r="J30" s="139">
        <f t="shared" si="10"/>
        <v>71296.691680000004</v>
      </c>
      <c r="K30" s="66">
        <f>D30*G30</f>
        <v>69736</v>
      </c>
      <c r="L30" s="69"/>
      <c r="M30" s="70" t="s">
        <v>99</v>
      </c>
    </row>
    <row r="31" spans="1:13" ht="24.75" hidden="1" customHeight="1">
      <c r="A31" s="36" t="s">
        <v>40</v>
      </c>
      <c r="B31" s="37">
        <v>54.63</v>
      </c>
      <c r="C31" s="38">
        <f t="shared" si="9"/>
        <v>9.7299999999999969</v>
      </c>
      <c r="D31" s="38">
        <v>64.36</v>
      </c>
      <c r="E31" s="39">
        <v>1</v>
      </c>
      <c r="F31" s="40" t="s">
        <v>4</v>
      </c>
      <c r="G31" s="8">
        <v>1050</v>
      </c>
      <c r="H31" s="62" t="s">
        <v>88</v>
      </c>
      <c r="I31" s="65">
        <f t="shared" si="3"/>
        <v>74180.52</v>
      </c>
      <c r="J31" s="139">
        <f t="shared" si="10"/>
        <v>71955.104400000011</v>
      </c>
      <c r="K31" s="72">
        <v>70380</v>
      </c>
      <c r="L31" s="67" t="s">
        <v>108</v>
      </c>
      <c r="M31" s="68" t="s">
        <v>99</v>
      </c>
    </row>
    <row r="32" spans="1:13" ht="15" hidden="1" customHeight="1">
      <c r="A32" s="31" t="s">
        <v>41</v>
      </c>
      <c r="B32" s="32">
        <v>44.2</v>
      </c>
      <c r="C32" s="33">
        <f t="shared" si="9"/>
        <v>7.8599999999999994</v>
      </c>
      <c r="D32" s="33">
        <v>52.06</v>
      </c>
      <c r="E32" s="29">
        <v>1</v>
      </c>
      <c r="F32" s="34" t="s">
        <v>1</v>
      </c>
      <c r="G32" s="14">
        <v>950</v>
      </c>
      <c r="H32" s="35" t="s">
        <v>1</v>
      </c>
      <c r="I32" s="65">
        <f t="shared" si="3"/>
        <v>52127.678</v>
      </c>
      <c r="J32" s="139">
        <f t="shared" si="10"/>
        <v>50563.847659999999</v>
      </c>
      <c r="K32" s="66">
        <f>D32*G32</f>
        <v>49457</v>
      </c>
      <c r="L32" s="69"/>
      <c r="M32" s="70" t="s">
        <v>99</v>
      </c>
    </row>
    <row r="33" spans="1:13" ht="15" hidden="1" customHeight="1">
      <c r="A33" s="36" t="s">
        <v>77</v>
      </c>
      <c r="B33" s="37">
        <v>104.71</v>
      </c>
      <c r="C33" s="38">
        <v>18.63</v>
      </c>
      <c r="D33" s="38">
        <v>123.34</v>
      </c>
      <c r="E33" s="39">
        <v>2</v>
      </c>
      <c r="F33" s="40" t="s">
        <v>4</v>
      </c>
      <c r="G33" s="43"/>
      <c r="H33" s="41"/>
      <c r="I33" s="65">
        <f t="shared" si="3"/>
        <v>142290</v>
      </c>
      <c r="J33" s="139">
        <f t="shared" si="10"/>
        <v>138021.29999999999</v>
      </c>
      <c r="K33" s="72">
        <v>135000</v>
      </c>
      <c r="L33" s="67"/>
      <c r="M33" s="68" t="s">
        <v>99</v>
      </c>
    </row>
    <row r="34" spans="1:13" ht="15.75" hidden="1" customHeight="1">
      <c r="A34" s="31" t="s">
        <v>42</v>
      </c>
      <c r="B34" s="32">
        <v>56.1</v>
      </c>
      <c r="C34" s="33">
        <f t="shared" si="9"/>
        <v>9.9799999999999969</v>
      </c>
      <c r="D34" s="33">
        <v>66.08</v>
      </c>
      <c r="E34" s="29">
        <v>2</v>
      </c>
      <c r="F34" s="34" t="s">
        <v>1</v>
      </c>
      <c r="G34" s="49">
        <v>990</v>
      </c>
      <c r="H34" s="35" t="s">
        <v>1</v>
      </c>
      <c r="I34" s="204">
        <f t="shared" si="3"/>
        <v>70511.546000000002</v>
      </c>
      <c r="J34" s="210">
        <f t="shared" si="10"/>
        <v>68396.199619999999</v>
      </c>
      <c r="K34" s="66">
        <v>66899</v>
      </c>
      <c r="L34" s="206" t="s">
        <v>108</v>
      </c>
      <c r="M34" s="312" t="s">
        <v>109</v>
      </c>
    </row>
    <row r="35" spans="1:13" ht="15" hidden="1" customHeight="1">
      <c r="A35" s="31" t="s">
        <v>43</v>
      </c>
      <c r="B35" s="32">
        <v>52.34</v>
      </c>
      <c r="C35" s="33">
        <f t="shared" si="9"/>
        <v>9.3199999999999932</v>
      </c>
      <c r="D35" s="33">
        <v>61.66</v>
      </c>
      <c r="E35" s="29">
        <v>1</v>
      </c>
      <c r="F35" s="34" t="s">
        <v>1</v>
      </c>
      <c r="G35" s="14">
        <v>950</v>
      </c>
      <c r="H35" s="35" t="s">
        <v>1</v>
      </c>
      <c r="I35" s="65">
        <f t="shared" si="3"/>
        <v>61740.158000000003</v>
      </c>
      <c r="J35" s="139">
        <f t="shared" si="10"/>
        <v>59887.953260000002</v>
      </c>
      <c r="K35" s="66">
        <f>D35*G35</f>
        <v>58577</v>
      </c>
      <c r="L35" s="69"/>
      <c r="M35" s="70" t="s">
        <v>99</v>
      </c>
    </row>
    <row r="36" spans="1:13" ht="15" hidden="1" customHeight="1">
      <c r="A36" s="31" t="s">
        <v>82</v>
      </c>
      <c r="B36" s="32">
        <v>32.520000000000003</v>
      </c>
      <c r="C36" s="33">
        <v>5.79</v>
      </c>
      <c r="D36" s="33">
        <v>38.31</v>
      </c>
      <c r="E36" s="29" t="s">
        <v>2</v>
      </c>
      <c r="F36" s="34" t="s">
        <v>83</v>
      </c>
      <c r="G36" s="14">
        <v>920</v>
      </c>
      <c r="H36" s="35" t="s">
        <v>84</v>
      </c>
      <c r="I36" s="65">
        <f t="shared" si="3"/>
        <v>37148.440800000004</v>
      </c>
      <c r="J36" s="139">
        <f t="shared" si="10"/>
        <v>36033.987576000007</v>
      </c>
      <c r="K36" s="66">
        <f>D36*G36</f>
        <v>35245.200000000004</v>
      </c>
      <c r="L36" s="69"/>
      <c r="M36" s="70" t="s">
        <v>99</v>
      </c>
    </row>
    <row r="37" spans="1:13" ht="15" hidden="1" customHeight="1">
      <c r="A37" s="342" t="s">
        <v>44</v>
      </c>
      <c r="B37" s="343">
        <v>31.33</v>
      </c>
      <c r="C37" s="319">
        <f t="shared" si="9"/>
        <v>5.5799999999999983</v>
      </c>
      <c r="D37" s="319">
        <v>36.909999999999997</v>
      </c>
      <c r="E37" s="342" t="s">
        <v>2</v>
      </c>
      <c r="F37" s="344" t="s">
        <v>4</v>
      </c>
      <c r="G37" s="345">
        <v>1030</v>
      </c>
      <c r="H37" s="346" t="s">
        <v>1</v>
      </c>
      <c r="I37" s="245">
        <f t="shared" si="3"/>
        <v>40070.234199999999</v>
      </c>
      <c r="J37" s="245">
        <f t="shared" si="10"/>
        <v>38868.127174000001</v>
      </c>
      <c r="K37" s="347">
        <f>D37*G37</f>
        <v>38017.299999999996</v>
      </c>
      <c r="L37" s="348"/>
      <c r="M37" s="349" t="s">
        <v>99</v>
      </c>
    </row>
    <row r="38" spans="1:13">
      <c r="A38" s="442" t="s">
        <v>179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4"/>
    </row>
    <row r="39" spans="1:13" hidden="1">
      <c r="A39" s="147" t="s">
        <v>45</v>
      </c>
      <c r="B39" s="148">
        <v>40.78</v>
      </c>
      <c r="C39" s="149">
        <f t="shared" ref="C39:C47" si="11">D39-B39</f>
        <v>7.259999999999998</v>
      </c>
      <c r="D39" s="149">
        <v>48.04</v>
      </c>
      <c r="E39" s="134">
        <v>1</v>
      </c>
      <c r="F39" s="150" t="s">
        <v>1</v>
      </c>
      <c r="G39" s="14">
        <v>980</v>
      </c>
      <c r="H39" s="151" t="s">
        <v>1</v>
      </c>
      <c r="I39" s="130">
        <f t="shared" si="3"/>
        <v>49621.476799999997</v>
      </c>
      <c r="J39" s="139">
        <f t="shared" ref="J39:J47" si="12">I39-(I39*0.03)</f>
        <v>48132.832495999995</v>
      </c>
      <c r="K39" s="66">
        <f>D39*G39</f>
        <v>47079.199999999997</v>
      </c>
      <c r="L39" s="131"/>
      <c r="M39" s="152" t="s">
        <v>99</v>
      </c>
    </row>
    <row r="40" spans="1:13" ht="17.25" customHeight="1">
      <c r="A40" s="215" t="s">
        <v>78</v>
      </c>
      <c r="B40" s="216">
        <v>84.89</v>
      </c>
      <c r="C40" s="217">
        <v>15.1</v>
      </c>
      <c r="D40" s="218">
        <v>99.99</v>
      </c>
      <c r="E40" s="219">
        <v>2</v>
      </c>
      <c r="F40" s="220" t="s">
        <v>120</v>
      </c>
      <c r="G40" s="221"/>
      <c r="H40" s="222"/>
      <c r="I40" s="255">
        <v>139900</v>
      </c>
      <c r="J40" s="223">
        <f t="shared" si="12"/>
        <v>135703</v>
      </c>
      <c r="K40" s="224">
        <v>122480</v>
      </c>
      <c r="L40" s="201" t="s">
        <v>128</v>
      </c>
      <c r="M40" s="187" t="s">
        <v>142</v>
      </c>
    </row>
    <row r="41" spans="1:13" ht="28.5" hidden="1" customHeight="1">
      <c r="A41" s="39" t="s">
        <v>79</v>
      </c>
      <c r="B41" s="37">
        <v>102.96</v>
      </c>
      <c r="C41" s="38">
        <v>18.32</v>
      </c>
      <c r="D41" s="38">
        <v>121.28</v>
      </c>
      <c r="E41" s="39">
        <v>2</v>
      </c>
      <c r="F41" s="40" t="s">
        <v>4</v>
      </c>
      <c r="G41" s="8"/>
      <c r="H41" s="41"/>
      <c r="I41" s="204">
        <f t="shared" si="3"/>
        <v>159575.6</v>
      </c>
      <c r="J41" s="204">
        <f t="shared" si="12"/>
        <v>154788.33199999999</v>
      </c>
      <c r="K41" s="227">
        <v>151400</v>
      </c>
      <c r="L41" s="228" t="s">
        <v>98</v>
      </c>
      <c r="M41" s="152" t="s">
        <v>99</v>
      </c>
    </row>
    <row r="42" spans="1:13" ht="15" customHeight="1">
      <c r="A42" s="13" t="s">
        <v>51</v>
      </c>
      <c r="B42" s="18">
        <v>58.46</v>
      </c>
      <c r="C42" s="19">
        <f>D42-B42</f>
        <v>10.410000000000004</v>
      </c>
      <c r="D42" s="19">
        <v>68.87</v>
      </c>
      <c r="E42" s="13">
        <v>2</v>
      </c>
      <c r="F42" s="183" t="s">
        <v>4</v>
      </c>
      <c r="G42" s="363"/>
      <c r="H42" s="189"/>
      <c r="I42" s="202">
        <v>115000</v>
      </c>
      <c r="J42" s="202">
        <f t="shared" si="12"/>
        <v>111550</v>
      </c>
      <c r="K42" s="364">
        <v>82644</v>
      </c>
      <c r="L42" s="356" t="s">
        <v>1</v>
      </c>
      <c r="M42" s="187" t="s">
        <v>142</v>
      </c>
    </row>
    <row r="43" spans="1:13" ht="15" hidden="1" customHeight="1">
      <c r="A43" s="29" t="s">
        <v>46</v>
      </c>
      <c r="B43" s="32">
        <v>47.35</v>
      </c>
      <c r="C43" s="33">
        <f t="shared" si="11"/>
        <v>8.43</v>
      </c>
      <c r="D43" s="33">
        <v>55.78</v>
      </c>
      <c r="E43" s="29">
        <v>1</v>
      </c>
      <c r="F43" s="34" t="s">
        <v>1</v>
      </c>
      <c r="G43" s="47">
        <v>980</v>
      </c>
      <c r="H43" s="35" t="s">
        <v>1</v>
      </c>
      <c r="I43" s="65">
        <f t="shared" si="3"/>
        <v>57616.277600000001</v>
      </c>
      <c r="J43" s="204">
        <f t="shared" si="12"/>
        <v>55887.789272000002</v>
      </c>
      <c r="K43" s="48">
        <f>D43*G43</f>
        <v>54664.4</v>
      </c>
      <c r="L43" s="59"/>
      <c r="M43" s="209" t="s">
        <v>99</v>
      </c>
    </row>
    <row r="44" spans="1:13" ht="15" hidden="1" customHeight="1">
      <c r="A44" s="39" t="s">
        <v>76</v>
      </c>
      <c r="B44" s="37">
        <v>104.71</v>
      </c>
      <c r="C44" s="38">
        <v>18.63</v>
      </c>
      <c r="D44" s="38">
        <v>123.34</v>
      </c>
      <c r="E44" s="39">
        <v>3</v>
      </c>
      <c r="F44" s="40" t="s">
        <v>4</v>
      </c>
      <c r="G44" s="43"/>
      <c r="H44" s="41"/>
      <c r="I44" s="107">
        <f t="shared" si="3"/>
        <v>143344</v>
      </c>
      <c r="J44" s="236">
        <f t="shared" si="12"/>
        <v>139043.68</v>
      </c>
      <c r="K44" s="42">
        <v>136000</v>
      </c>
      <c r="L44" s="180"/>
      <c r="M44" s="229" t="s">
        <v>99</v>
      </c>
    </row>
    <row r="45" spans="1:13" ht="17.25" hidden="1" customHeight="1">
      <c r="A45" s="342" t="s">
        <v>47</v>
      </c>
      <c r="B45" s="343">
        <v>56.1</v>
      </c>
      <c r="C45" s="319">
        <f t="shared" si="11"/>
        <v>9.9799999999999969</v>
      </c>
      <c r="D45" s="319">
        <v>66.08</v>
      </c>
      <c r="E45" s="342">
        <v>1</v>
      </c>
      <c r="F45" s="344" t="s">
        <v>1</v>
      </c>
      <c r="G45" s="225">
        <v>990</v>
      </c>
      <c r="H45" s="401" t="s">
        <v>1</v>
      </c>
      <c r="I45" s="402">
        <v>70406</v>
      </c>
      <c r="J45" s="236">
        <f t="shared" si="12"/>
        <v>68293.820000000007</v>
      </c>
      <c r="K45" s="226">
        <v>66799</v>
      </c>
      <c r="L45" s="228" t="s">
        <v>128</v>
      </c>
      <c r="M45" s="333" t="s">
        <v>182</v>
      </c>
    </row>
    <row r="46" spans="1:13" ht="15" hidden="1" customHeight="1">
      <c r="A46" s="155" t="s">
        <v>48</v>
      </c>
      <c r="B46" s="156">
        <v>52.34</v>
      </c>
      <c r="C46" s="157">
        <f t="shared" si="11"/>
        <v>9.3199999999999932</v>
      </c>
      <c r="D46" s="157">
        <v>61.66</v>
      </c>
      <c r="E46" s="158">
        <v>1</v>
      </c>
      <c r="F46" s="159" t="s">
        <v>4</v>
      </c>
      <c r="G46" s="43">
        <v>1030</v>
      </c>
      <c r="H46" s="160" t="s">
        <v>1</v>
      </c>
      <c r="I46" s="139">
        <f t="shared" si="3"/>
        <v>66939.329199999993</v>
      </c>
      <c r="J46" s="139">
        <f t="shared" si="12"/>
        <v>64931.149323999991</v>
      </c>
      <c r="K46" s="72">
        <f>D46*G46</f>
        <v>63509.799999999996</v>
      </c>
      <c r="L46" s="161"/>
      <c r="M46" s="162" t="s">
        <v>99</v>
      </c>
    </row>
    <row r="47" spans="1:13" ht="24" hidden="1" customHeight="1">
      <c r="A47" s="111" t="s">
        <v>49</v>
      </c>
      <c r="B47" s="112">
        <v>40.950000000000003</v>
      </c>
      <c r="C47" s="113">
        <f t="shared" si="11"/>
        <v>7.2899999999999991</v>
      </c>
      <c r="D47" s="113">
        <v>48.24</v>
      </c>
      <c r="E47" s="110">
        <v>1</v>
      </c>
      <c r="F47" s="114" t="s">
        <v>4</v>
      </c>
      <c r="G47" s="58">
        <v>1100</v>
      </c>
      <c r="H47" s="116" t="s">
        <v>1</v>
      </c>
      <c r="I47" s="107">
        <f t="shared" si="3"/>
        <v>57843.520000000004</v>
      </c>
      <c r="J47" s="139">
        <f t="shared" si="12"/>
        <v>56108.214400000004</v>
      </c>
      <c r="K47" s="66">
        <v>54880</v>
      </c>
      <c r="L47" s="117" t="s">
        <v>108</v>
      </c>
      <c r="M47" s="118" t="s">
        <v>99</v>
      </c>
    </row>
    <row r="48" spans="1:13" hidden="1">
      <c r="A48" s="409" t="s">
        <v>181</v>
      </c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1"/>
    </row>
    <row r="49" spans="1:13" ht="17.25" hidden="1" customHeight="1">
      <c r="A49" s="29" t="s">
        <v>52</v>
      </c>
      <c r="B49" s="32">
        <v>71.3</v>
      </c>
      <c r="C49" s="33">
        <v>10.31</v>
      </c>
      <c r="D49" s="33">
        <v>81.61</v>
      </c>
      <c r="E49" s="29">
        <v>2</v>
      </c>
      <c r="F49" s="34" t="s">
        <v>1</v>
      </c>
      <c r="G49" s="87"/>
      <c r="H49" s="35"/>
      <c r="I49" s="365">
        <v>88937</v>
      </c>
      <c r="J49" s="236" t="e">
        <f>#REF!-(#REF!*0.03)</f>
        <v>#REF!</v>
      </c>
      <c r="K49" s="89">
        <v>84380</v>
      </c>
      <c r="L49" s="228" t="s">
        <v>128</v>
      </c>
      <c r="M49" s="207" t="s">
        <v>125</v>
      </c>
    </row>
    <row r="50" spans="1:13" ht="15" hidden="1" customHeight="1">
      <c r="A50" s="13"/>
      <c r="B50" s="18"/>
      <c r="C50" s="19"/>
      <c r="D50" s="19"/>
      <c r="E50" s="13"/>
      <c r="F50" s="183"/>
      <c r="G50" s="87"/>
      <c r="H50" s="238"/>
      <c r="I50" s="256"/>
      <c r="J50" s="239"/>
      <c r="K50" s="89"/>
      <c r="L50" s="191"/>
      <c r="M50" s="291"/>
    </row>
    <row r="51" spans="1:13">
      <c r="A51" s="52" t="s">
        <v>188</v>
      </c>
      <c r="B51" s="52"/>
      <c r="C51" s="52"/>
      <c r="D51" s="53"/>
      <c r="E51" s="52"/>
      <c r="F51" s="52"/>
      <c r="G51" s="88"/>
      <c r="H51" s="234"/>
      <c r="I51" s="257"/>
      <c r="J51" s="235"/>
      <c r="K51" s="90"/>
      <c r="L51" s="241"/>
      <c r="M51" s="52"/>
    </row>
    <row r="52" spans="1:13">
      <c r="A52" s="406" t="s">
        <v>178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8"/>
    </row>
    <row r="53" spans="1:13" ht="15" customHeight="1">
      <c r="A53" s="13" t="s">
        <v>9</v>
      </c>
      <c r="B53" s="4">
        <v>80.75</v>
      </c>
      <c r="C53" s="1">
        <f t="shared" ref="C53:C54" si="13">D53-B53</f>
        <v>14.370000000000005</v>
      </c>
      <c r="D53" s="19">
        <v>95.12</v>
      </c>
      <c r="E53" s="5">
        <v>2</v>
      </c>
      <c r="F53" s="174" t="s">
        <v>120</v>
      </c>
      <c r="G53" s="82">
        <v>1300</v>
      </c>
      <c r="H53" s="177" t="s">
        <v>1</v>
      </c>
      <c r="I53" s="251">
        <v>147000</v>
      </c>
      <c r="J53" s="202">
        <f>I53-(I53*0.03)</f>
        <v>142590</v>
      </c>
      <c r="K53" s="85">
        <v>131380</v>
      </c>
      <c r="L53" s="201" t="s">
        <v>128</v>
      </c>
      <c r="M53" s="187" t="s">
        <v>142</v>
      </c>
    </row>
    <row r="54" spans="1:13" ht="15" customHeight="1">
      <c r="A54" s="175" t="s">
        <v>10</v>
      </c>
      <c r="B54" s="6">
        <v>52.34</v>
      </c>
      <c r="C54" s="2">
        <f t="shared" si="13"/>
        <v>9.3199999999999932</v>
      </c>
      <c r="D54" s="9">
        <v>61.66</v>
      </c>
      <c r="E54" s="7">
        <v>1</v>
      </c>
      <c r="F54" s="176" t="s">
        <v>1</v>
      </c>
      <c r="G54" s="78">
        <v>1050</v>
      </c>
      <c r="H54" s="178" t="s">
        <v>1</v>
      </c>
      <c r="I54" s="251">
        <f t="shared" si="3"/>
        <v>66444.160000000003</v>
      </c>
      <c r="J54" s="202">
        <f>I54-(I54*0.03)</f>
        <v>64450.835200000001</v>
      </c>
      <c r="K54" s="81">
        <v>63040</v>
      </c>
      <c r="L54" s="201" t="s">
        <v>128</v>
      </c>
      <c r="M54" s="187" t="s">
        <v>142</v>
      </c>
    </row>
    <row r="55" spans="1:13" s="265" customFormat="1" ht="15" customHeight="1">
      <c r="A55" s="406" t="s">
        <v>179</v>
      </c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8"/>
    </row>
    <row r="56" spans="1:13" ht="38.25" customHeight="1">
      <c r="A56" s="335" t="s">
        <v>193</v>
      </c>
      <c r="B56" s="336" t="s">
        <v>194</v>
      </c>
      <c r="C56" s="339" t="s">
        <v>196</v>
      </c>
      <c r="D56" s="337" t="s">
        <v>195</v>
      </c>
      <c r="E56" s="338">
        <v>1</v>
      </c>
      <c r="F56" s="176" t="s">
        <v>1</v>
      </c>
      <c r="G56" s="340"/>
      <c r="H56" s="178" t="s">
        <v>1</v>
      </c>
      <c r="I56" s="244">
        <v>66250</v>
      </c>
      <c r="J56" s="202">
        <f t="shared" ref="J56:J61" si="14">I56-(I56*0.03)</f>
        <v>64262.5</v>
      </c>
      <c r="K56" s="341"/>
      <c r="L56" s="191" t="s">
        <v>202</v>
      </c>
      <c r="M56" s="187" t="s">
        <v>142</v>
      </c>
    </row>
    <row r="57" spans="1:13" hidden="1">
      <c r="A57" s="147" t="s">
        <v>11</v>
      </c>
      <c r="B57" s="148">
        <v>67.37</v>
      </c>
      <c r="C57" s="149">
        <f t="shared" ref="C57:C61" si="15">D57-B57</f>
        <v>11.989999999999995</v>
      </c>
      <c r="D57" s="149">
        <v>79.36</v>
      </c>
      <c r="E57" s="134">
        <v>2</v>
      </c>
      <c r="F57" s="150" t="s">
        <v>1</v>
      </c>
      <c r="G57" s="14">
        <v>1050</v>
      </c>
      <c r="H57" s="151" t="s">
        <v>1</v>
      </c>
      <c r="I57" s="130">
        <f t="shared" si="3"/>
        <v>87827.712</v>
      </c>
      <c r="J57" s="130">
        <f t="shared" si="14"/>
        <v>85192.880640000003</v>
      </c>
      <c r="K57" s="66">
        <f>D57*G57</f>
        <v>83328</v>
      </c>
      <c r="L57" s="163"/>
      <c r="M57" s="164" t="s">
        <v>99</v>
      </c>
    </row>
    <row r="58" spans="1:13" ht="15" customHeight="1">
      <c r="A58" s="175" t="s">
        <v>12</v>
      </c>
      <c r="B58" s="6">
        <v>56.1</v>
      </c>
      <c r="C58" s="2">
        <f>D58-B58</f>
        <v>9.9799999999999969</v>
      </c>
      <c r="D58" s="9">
        <v>66.08</v>
      </c>
      <c r="E58" s="7">
        <v>1</v>
      </c>
      <c r="F58" s="176" t="s">
        <v>1</v>
      </c>
      <c r="G58" s="78">
        <v>990</v>
      </c>
      <c r="H58" s="178" t="s">
        <v>1</v>
      </c>
      <c r="I58" s="251">
        <f t="shared" si="3"/>
        <v>70406.146000000008</v>
      </c>
      <c r="J58" s="202">
        <f t="shared" si="14"/>
        <v>68293.961620000002</v>
      </c>
      <c r="K58" s="81">
        <v>66799</v>
      </c>
      <c r="L58" s="201" t="s">
        <v>128</v>
      </c>
      <c r="M58" s="187" t="s">
        <v>142</v>
      </c>
    </row>
    <row r="59" spans="1:13" ht="30" hidden="1" customHeight="1">
      <c r="A59" s="39" t="s">
        <v>13</v>
      </c>
      <c r="B59" s="37">
        <v>52.34</v>
      </c>
      <c r="C59" s="38">
        <f t="shared" si="15"/>
        <v>9.3199999999999932</v>
      </c>
      <c r="D59" s="38">
        <v>61.66</v>
      </c>
      <c r="E59" s="39">
        <v>1</v>
      </c>
      <c r="F59" s="40" t="s">
        <v>120</v>
      </c>
      <c r="G59" s="78">
        <v>1030</v>
      </c>
      <c r="H59" s="41" t="s">
        <v>1</v>
      </c>
      <c r="I59" s="204">
        <f t="shared" si="3"/>
        <v>76077.72</v>
      </c>
      <c r="J59" s="204">
        <f t="shared" si="14"/>
        <v>73795.388399999996</v>
      </c>
      <c r="K59" s="81">
        <v>72180</v>
      </c>
      <c r="L59" s="228" t="s">
        <v>144</v>
      </c>
      <c r="M59" s="61" t="s">
        <v>99</v>
      </c>
    </row>
    <row r="60" spans="1:13" ht="25.5" hidden="1" customHeight="1">
      <c r="A60" s="155" t="s">
        <v>106</v>
      </c>
      <c r="B60" s="156">
        <v>43.17</v>
      </c>
      <c r="C60" s="157">
        <v>7.68</v>
      </c>
      <c r="D60" s="157">
        <v>50.85</v>
      </c>
      <c r="E60" s="158">
        <v>1</v>
      </c>
      <c r="F60" s="159" t="s">
        <v>4</v>
      </c>
      <c r="G60" s="43"/>
      <c r="H60" s="160" t="s">
        <v>1</v>
      </c>
      <c r="I60" s="139">
        <f t="shared" si="3"/>
        <v>60373.120000000003</v>
      </c>
      <c r="J60" s="139">
        <f t="shared" si="14"/>
        <v>58561.926400000004</v>
      </c>
      <c r="K60" s="42">
        <v>57280</v>
      </c>
      <c r="L60" s="165" t="s">
        <v>108</v>
      </c>
      <c r="M60" s="166" t="s">
        <v>99</v>
      </c>
    </row>
    <row r="61" spans="1:13" ht="25.5" hidden="1" customHeight="1">
      <c r="A61" s="111" t="s">
        <v>14</v>
      </c>
      <c r="B61" s="112">
        <v>47.35</v>
      </c>
      <c r="C61" s="113">
        <f t="shared" si="15"/>
        <v>8.43</v>
      </c>
      <c r="D61" s="113">
        <v>55.78</v>
      </c>
      <c r="E61" s="110">
        <v>1</v>
      </c>
      <c r="F61" s="114" t="s">
        <v>4</v>
      </c>
      <c r="G61" s="49"/>
      <c r="H61" s="116" t="s">
        <v>1</v>
      </c>
      <c r="I61" s="107">
        <f t="shared" si="3"/>
        <v>68910.52</v>
      </c>
      <c r="J61" s="139">
        <f t="shared" si="14"/>
        <v>66843.204400000002</v>
      </c>
      <c r="K61" s="30">
        <v>65380</v>
      </c>
      <c r="L61" s="121" t="s">
        <v>108</v>
      </c>
      <c r="M61" s="122" t="s">
        <v>99</v>
      </c>
    </row>
    <row r="62" spans="1:13" ht="16.5" hidden="1" customHeight="1">
      <c r="A62" s="12"/>
      <c r="B62" s="12"/>
      <c r="C62" s="12"/>
      <c r="D62" s="45"/>
      <c r="E62" s="12"/>
      <c r="F62" s="184" t="s">
        <v>53</v>
      </c>
      <c r="G62" s="83"/>
      <c r="H62" s="182"/>
      <c r="I62" s="65"/>
      <c r="J62" s="139"/>
      <c r="K62" s="60"/>
      <c r="L62" s="179"/>
      <c r="M62" s="184"/>
    </row>
    <row r="63" spans="1:13" ht="24" hidden="1" customHeight="1">
      <c r="A63" s="124">
        <v>371</v>
      </c>
      <c r="B63" s="167">
        <v>26.53</v>
      </c>
      <c r="C63" s="126">
        <v>3.84</v>
      </c>
      <c r="D63" s="126">
        <v>30.37</v>
      </c>
      <c r="E63" s="127" t="s">
        <v>107</v>
      </c>
      <c r="F63" s="151" t="s">
        <v>1</v>
      </c>
      <c r="G63" s="10"/>
      <c r="H63" s="151" t="s">
        <v>1</v>
      </c>
      <c r="I63" s="130">
        <f t="shared" si="3"/>
        <v>32863.72</v>
      </c>
      <c r="J63" s="139">
        <f>I63-(I63*0.03)</f>
        <v>31877.808400000002</v>
      </c>
      <c r="K63" s="42">
        <v>31180</v>
      </c>
      <c r="L63" s="168" t="s">
        <v>108</v>
      </c>
      <c r="M63" s="169" t="s">
        <v>99</v>
      </c>
    </row>
    <row r="64" spans="1:13">
      <c r="A64" s="52" t="s">
        <v>189</v>
      </c>
      <c r="B64" s="50"/>
      <c r="C64" s="50"/>
      <c r="D64" s="51"/>
      <c r="E64" s="50"/>
      <c r="F64" s="50"/>
      <c r="G64" s="84"/>
      <c r="H64" s="190"/>
      <c r="I64" s="254"/>
      <c r="J64" s="214"/>
      <c r="K64" s="86"/>
      <c r="L64" s="241"/>
      <c r="M64" s="52"/>
    </row>
    <row r="65" spans="1:13" ht="16.5" hidden="1" customHeight="1">
      <c r="A65" s="406" t="s">
        <v>178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8"/>
    </row>
    <row r="66" spans="1:13" ht="36.75" hidden="1" customHeight="1">
      <c r="A66" s="39" t="s">
        <v>80</v>
      </c>
      <c r="B66" s="37">
        <v>83.67</v>
      </c>
      <c r="C66" s="38" t="s">
        <v>81</v>
      </c>
      <c r="D66" s="38">
        <v>98.55</v>
      </c>
      <c r="E66" s="39">
        <v>2</v>
      </c>
      <c r="F66" s="40" t="s">
        <v>4</v>
      </c>
      <c r="G66" s="78"/>
      <c r="H66" s="41"/>
      <c r="I66" s="253">
        <f t="shared" si="3"/>
        <v>140582.52000000002</v>
      </c>
      <c r="J66" s="204">
        <f>I66-(I66*0.03)</f>
        <v>136365.04440000001</v>
      </c>
      <c r="K66" s="81">
        <v>133380</v>
      </c>
      <c r="L66" s="228" t="s">
        <v>144</v>
      </c>
      <c r="M66" s="207" t="s">
        <v>182</v>
      </c>
    </row>
    <row r="67" spans="1:13" ht="50.25" hidden="1" customHeight="1">
      <c r="A67" s="323" t="s">
        <v>15</v>
      </c>
      <c r="B67" s="324">
        <v>55.87</v>
      </c>
      <c r="C67" s="325">
        <f t="shared" ref="C67" si="16">D67-B67</f>
        <v>9.9400000000000048</v>
      </c>
      <c r="D67" s="325">
        <v>65.81</v>
      </c>
      <c r="E67" s="323">
        <v>1</v>
      </c>
      <c r="F67" s="326" t="s">
        <v>120</v>
      </c>
      <c r="G67" s="78">
        <v>1100</v>
      </c>
      <c r="H67" s="327" t="s">
        <v>141</v>
      </c>
      <c r="I67" s="328">
        <f t="shared" si="3"/>
        <v>88430.6</v>
      </c>
      <c r="J67" s="329">
        <f>I67-(I67*0.03)</f>
        <v>85777.682000000001</v>
      </c>
      <c r="K67" s="81">
        <v>83900</v>
      </c>
      <c r="L67" s="330" t="s">
        <v>145</v>
      </c>
      <c r="M67" s="333" t="s">
        <v>125</v>
      </c>
    </row>
    <row r="68" spans="1:13" ht="29.45" hidden="1" customHeight="1">
      <c r="A68" s="137" t="s">
        <v>94</v>
      </c>
      <c r="B68" s="141">
        <v>26.4</v>
      </c>
      <c r="C68" s="138">
        <v>4.6900000000000004</v>
      </c>
      <c r="D68" s="138">
        <v>31.09</v>
      </c>
      <c r="E68" s="142" t="s">
        <v>2</v>
      </c>
      <c r="F68" s="143" t="s">
        <v>1</v>
      </c>
      <c r="G68" s="14"/>
      <c r="H68" s="144" t="s">
        <v>1</v>
      </c>
      <c r="I68" s="139">
        <f t="shared" si="3"/>
        <v>31809.72</v>
      </c>
      <c r="J68" s="139">
        <f>I68-(I68*0.03)</f>
        <v>30855.428400000001</v>
      </c>
      <c r="K68" s="66">
        <v>30180</v>
      </c>
      <c r="L68" s="161" t="s">
        <v>108</v>
      </c>
      <c r="M68" s="170" t="s">
        <v>99</v>
      </c>
    </row>
    <row r="69" spans="1:13" hidden="1">
      <c r="A69" s="111" t="s">
        <v>16</v>
      </c>
      <c r="B69" s="112">
        <v>52.67</v>
      </c>
      <c r="C69" s="113">
        <f t="shared" ref="C69" si="17">D69-B69</f>
        <v>9.3699999999999974</v>
      </c>
      <c r="D69" s="113">
        <v>62.04</v>
      </c>
      <c r="E69" s="110">
        <v>1</v>
      </c>
      <c r="F69" s="114" t="s">
        <v>4</v>
      </c>
      <c r="G69" s="28">
        <v>1150</v>
      </c>
      <c r="H69" s="116" t="s">
        <v>1</v>
      </c>
      <c r="I69" s="107">
        <f t="shared" si="3"/>
        <v>75198.684000000008</v>
      </c>
      <c r="J69" s="139">
        <f>I69-(I69*0.03)</f>
        <v>72942.723480000015</v>
      </c>
      <c r="K69" s="66">
        <f>D69*G69</f>
        <v>71346</v>
      </c>
      <c r="L69" s="108"/>
      <c r="M69" s="109" t="s">
        <v>99</v>
      </c>
    </row>
    <row r="70" spans="1:13" ht="16.5" customHeight="1">
      <c r="A70" s="406" t="s">
        <v>179</v>
      </c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8"/>
    </row>
    <row r="71" spans="1:13" hidden="1">
      <c r="A71" s="137" t="s">
        <v>75</v>
      </c>
      <c r="B71" s="142">
        <v>30.85</v>
      </c>
      <c r="C71" s="142">
        <v>5.5</v>
      </c>
      <c r="D71" s="142">
        <v>36.35</v>
      </c>
      <c r="E71" s="142" t="s">
        <v>2</v>
      </c>
      <c r="F71" s="143"/>
      <c r="G71" s="15"/>
      <c r="H71" s="171"/>
      <c r="I71" s="139">
        <f t="shared" si="3"/>
        <v>37546.642</v>
      </c>
      <c r="J71" s="139">
        <f>I71-(I71*0.03)</f>
        <v>36420.242740000002</v>
      </c>
      <c r="K71" s="66">
        <v>35623</v>
      </c>
      <c r="L71" s="140"/>
      <c r="M71" s="146" t="s">
        <v>99</v>
      </c>
    </row>
    <row r="72" spans="1:13" hidden="1">
      <c r="A72" s="101" t="s">
        <v>17</v>
      </c>
      <c r="B72" s="102">
        <v>52.34</v>
      </c>
      <c r="C72" s="103">
        <f t="shared" ref="C72:C73" si="18">D72-B72</f>
        <v>9.3199999999999932</v>
      </c>
      <c r="D72" s="103">
        <v>61.66</v>
      </c>
      <c r="E72" s="104">
        <v>1</v>
      </c>
      <c r="F72" s="105" t="s">
        <v>4</v>
      </c>
      <c r="G72" s="43">
        <v>1030</v>
      </c>
      <c r="H72" s="106" t="s">
        <v>1</v>
      </c>
      <c r="I72" s="107">
        <f t="shared" si="3"/>
        <v>66939.329199999993</v>
      </c>
      <c r="J72" s="139">
        <f>I72-(I72*0.03)</f>
        <v>64931.149323999991</v>
      </c>
      <c r="K72" s="72">
        <f>D72*G72</f>
        <v>63509.799999999996</v>
      </c>
      <c r="L72" s="117"/>
      <c r="M72" s="118" t="s">
        <v>99</v>
      </c>
    </row>
    <row r="73" spans="1:13" ht="15" hidden="1" customHeight="1">
      <c r="A73" s="29" t="s">
        <v>18</v>
      </c>
      <c r="B73" s="32">
        <v>47.35</v>
      </c>
      <c r="C73" s="33">
        <f t="shared" si="18"/>
        <v>8.43</v>
      </c>
      <c r="D73" s="33">
        <v>55.78</v>
      </c>
      <c r="E73" s="29">
        <v>1</v>
      </c>
      <c r="F73" s="34" t="s">
        <v>120</v>
      </c>
      <c r="G73" s="87"/>
      <c r="H73" s="35" t="s">
        <v>1</v>
      </c>
      <c r="I73" s="253">
        <f t="shared" si="3"/>
        <v>69964.52</v>
      </c>
      <c r="J73" s="204">
        <f>I73-(I73*0.03)</f>
        <v>67865.584400000007</v>
      </c>
      <c r="K73" s="89">
        <v>66380</v>
      </c>
      <c r="L73" s="240" t="s">
        <v>128</v>
      </c>
      <c r="M73" s="207" t="s">
        <v>125</v>
      </c>
    </row>
    <row r="74" spans="1:13" s="265" customFormat="1" ht="39" customHeight="1">
      <c r="A74" s="13" t="s">
        <v>201</v>
      </c>
      <c r="B74" s="380">
        <v>62.92</v>
      </c>
      <c r="C74" s="379">
        <v>11.2</v>
      </c>
      <c r="D74" s="379">
        <v>74.12</v>
      </c>
      <c r="E74" s="378">
        <v>2</v>
      </c>
      <c r="F74" s="183" t="s">
        <v>120</v>
      </c>
      <c r="G74" s="87"/>
      <c r="H74" s="189" t="s">
        <v>1</v>
      </c>
      <c r="I74" s="246">
        <v>139900</v>
      </c>
      <c r="J74" s="202">
        <f>I74-(I74*0.03)</f>
        <v>135703</v>
      </c>
      <c r="K74" s="89"/>
      <c r="L74" s="191" t="s">
        <v>145</v>
      </c>
      <c r="M74" s="187" t="s">
        <v>142</v>
      </c>
    </row>
    <row r="75" spans="1:13">
      <c r="A75" s="52" t="s">
        <v>190</v>
      </c>
      <c r="B75" s="50"/>
      <c r="C75" s="50"/>
      <c r="D75" s="51"/>
      <c r="E75" s="50"/>
      <c r="F75" s="50"/>
      <c r="G75" s="84"/>
      <c r="H75" s="190"/>
      <c r="I75" s="254"/>
      <c r="J75" s="214"/>
      <c r="K75" s="86"/>
      <c r="L75" s="241"/>
      <c r="M75" s="52"/>
    </row>
    <row r="76" spans="1:13" ht="16.5" customHeight="1">
      <c r="A76" s="406" t="s">
        <v>178</v>
      </c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8"/>
    </row>
    <row r="77" spans="1:13" hidden="1">
      <c r="A77" s="137" t="s">
        <v>91</v>
      </c>
      <c r="B77" s="142">
        <v>72.900000000000006</v>
      </c>
      <c r="C77" s="142">
        <v>7.26</v>
      </c>
      <c r="D77" s="142">
        <v>85.87</v>
      </c>
      <c r="E77" s="142">
        <v>2</v>
      </c>
      <c r="F77" s="143" t="s">
        <v>1</v>
      </c>
      <c r="G77" s="29"/>
      <c r="H77" s="144" t="s">
        <v>1</v>
      </c>
      <c r="I77" s="210">
        <f t="shared" si="3"/>
        <v>94206.52</v>
      </c>
      <c r="J77" s="210">
        <f>I77-(I77*0.03)</f>
        <v>91380.324399999998</v>
      </c>
      <c r="K77" s="66">
        <v>89380</v>
      </c>
      <c r="L77" s="165" t="s">
        <v>108</v>
      </c>
      <c r="M77" s="313" t="s">
        <v>109</v>
      </c>
    </row>
    <row r="78" spans="1:13" hidden="1">
      <c r="A78" s="111" t="s">
        <v>19</v>
      </c>
      <c r="B78" s="112">
        <v>53.41</v>
      </c>
      <c r="C78" s="113">
        <f t="shared" ref="C78:C79" si="19">D78-B78</f>
        <v>9.5</v>
      </c>
      <c r="D78" s="113">
        <v>62.91</v>
      </c>
      <c r="E78" s="110">
        <v>1</v>
      </c>
      <c r="F78" s="114" t="s">
        <v>4</v>
      </c>
      <c r="G78" s="14">
        <v>1150</v>
      </c>
      <c r="H78" s="116" t="s">
        <v>1</v>
      </c>
      <c r="I78" s="107">
        <f t="shared" ref="I78:I110" si="20">K78*1.054</f>
        <v>76253.21100000001</v>
      </c>
      <c r="J78" s="139">
        <f>I78-(I78*0.03)</f>
        <v>73965.61467000001</v>
      </c>
      <c r="K78" s="66">
        <f>D78*G78</f>
        <v>72346.5</v>
      </c>
      <c r="L78" s="108"/>
      <c r="M78" s="115" t="s">
        <v>90</v>
      </c>
    </row>
    <row r="79" spans="1:13" ht="30.75" hidden="1" customHeight="1">
      <c r="A79" s="323" t="s">
        <v>20</v>
      </c>
      <c r="B79" s="324">
        <v>56.1</v>
      </c>
      <c r="C79" s="325">
        <f t="shared" si="19"/>
        <v>9.9799999999999969</v>
      </c>
      <c r="D79" s="325">
        <v>66.08</v>
      </c>
      <c r="E79" s="323">
        <v>1</v>
      </c>
      <c r="F79" s="326" t="s">
        <v>1</v>
      </c>
      <c r="G79" s="78"/>
      <c r="H79" s="366" t="s">
        <v>1</v>
      </c>
      <c r="I79" s="328">
        <f t="shared" si="20"/>
        <v>79275.555999999997</v>
      </c>
      <c r="J79" s="329">
        <f>I79-(I79*0.03)</f>
        <v>76897.289319999996</v>
      </c>
      <c r="K79" s="81">
        <v>75214</v>
      </c>
      <c r="L79" s="330" t="s">
        <v>144</v>
      </c>
      <c r="M79" s="367" t="s">
        <v>125</v>
      </c>
    </row>
    <row r="80" spans="1:13" ht="15" customHeight="1">
      <c r="A80" s="350" t="s">
        <v>96</v>
      </c>
      <c r="B80" s="351">
        <v>43.17</v>
      </c>
      <c r="C80" s="352">
        <v>7.68</v>
      </c>
      <c r="D80" s="352">
        <v>50.85</v>
      </c>
      <c r="E80" s="353">
        <v>1</v>
      </c>
      <c r="F80" s="354" t="s">
        <v>1</v>
      </c>
      <c r="G80" s="355"/>
      <c r="H80" s="356" t="s">
        <v>1</v>
      </c>
      <c r="I80" s="357">
        <v>61900</v>
      </c>
      <c r="J80" s="357">
        <f>I80-(I80*0.03)</f>
        <v>60043</v>
      </c>
      <c r="K80" s="358">
        <v>53500</v>
      </c>
      <c r="L80" s="356" t="s">
        <v>1</v>
      </c>
      <c r="M80" s="187" t="s">
        <v>142</v>
      </c>
    </row>
    <row r="81" spans="1:13" ht="22.5" customHeight="1">
      <c r="A81" s="175" t="s">
        <v>111</v>
      </c>
      <c r="B81" s="192">
        <v>50.06</v>
      </c>
      <c r="C81" s="9">
        <v>8.91</v>
      </c>
      <c r="D81" s="9">
        <v>58.97</v>
      </c>
      <c r="E81" s="175">
        <v>1</v>
      </c>
      <c r="F81" s="188" t="s">
        <v>120</v>
      </c>
      <c r="G81" s="10"/>
      <c r="H81" s="178" t="s">
        <v>1</v>
      </c>
      <c r="I81" s="258">
        <v>86500</v>
      </c>
      <c r="J81" s="202">
        <f t="shared" ref="J81" si="21">I81-(I81*0.03)</f>
        <v>83905</v>
      </c>
      <c r="K81" s="203"/>
      <c r="L81" s="191" t="s">
        <v>144</v>
      </c>
      <c r="M81" s="187" t="s">
        <v>142</v>
      </c>
    </row>
    <row r="82" spans="1:13" ht="15" customHeight="1">
      <c r="A82" s="406" t="s">
        <v>179</v>
      </c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8"/>
    </row>
    <row r="83" spans="1:13" hidden="1">
      <c r="A83" s="137" t="s">
        <v>21</v>
      </c>
      <c r="B83" s="141">
        <v>40.78</v>
      </c>
      <c r="C83" s="138">
        <f t="shared" ref="C83:C88" si="22">D83-B83</f>
        <v>7.259999999999998</v>
      </c>
      <c r="D83" s="138">
        <v>48.04</v>
      </c>
      <c r="E83" s="142">
        <v>1</v>
      </c>
      <c r="F83" s="143" t="s">
        <v>1</v>
      </c>
      <c r="G83" s="14"/>
      <c r="H83" s="144" t="s">
        <v>1</v>
      </c>
      <c r="I83" s="139">
        <f t="shared" si="20"/>
        <v>49621.266000000003</v>
      </c>
      <c r="J83" s="139">
        <f>I83-(I83*0.03)</f>
        <v>48132.628020000004</v>
      </c>
      <c r="K83" s="30">
        <v>47079</v>
      </c>
      <c r="L83" s="153"/>
      <c r="M83" s="276" t="s">
        <v>99</v>
      </c>
    </row>
    <row r="84" spans="1:13" ht="14.25" customHeight="1">
      <c r="A84" s="111" t="s">
        <v>22</v>
      </c>
      <c r="B84" s="112">
        <v>77.67</v>
      </c>
      <c r="C84" s="113">
        <f t="shared" si="22"/>
        <v>13.819999999999993</v>
      </c>
      <c r="D84" s="113">
        <v>91.49</v>
      </c>
      <c r="E84" s="110">
        <v>2</v>
      </c>
      <c r="F84" s="114" t="s">
        <v>120</v>
      </c>
      <c r="G84" s="58">
        <v>1200</v>
      </c>
      <c r="H84" s="116" t="s">
        <v>1</v>
      </c>
      <c r="I84" s="259">
        <f t="shared" si="20"/>
        <v>133752.6</v>
      </c>
      <c r="J84" s="204">
        <f t="shared" ref="J84:J85" si="23">I84-(I84*0.03)</f>
        <v>129740.02200000001</v>
      </c>
      <c r="K84" s="30">
        <v>126900</v>
      </c>
      <c r="L84" s="290"/>
      <c r="M84" s="292" t="s">
        <v>37</v>
      </c>
    </row>
    <row r="85" spans="1:13" ht="15" customHeight="1">
      <c r="A85" s="13" t="s">
        <v>74</v>
      </c>
      <c r="B85" s="18">
        <v>47.19</v>
      </c>
      <c r="C85" s="19">
        <v>8.4</v>
      </c>
      <c r="D85" s="19">
        <v>55.59</v>
      </c>
      <c r="E85" s="13">
        <v>1</v>
      </c>
      <c r="F85" s="174" t="s">
        <v>1</v>
      </c>
      <c r="G85" s="91"/>
      <c r="H85" s="189"/>
      <c r="I85" s="400">
        <v>65748.52</v>
      </c>
      <c r="J85" s="202">
        <f t="shared" si="23"/>
        <v>63776.064400000003</v>
      </c>
      <c r="K85" s="92">
        <v>62380</v>
      </c>
      <c r="L85" s="191" t="s">
        <v>128</v>
      </c>
      <c r="M85" s="291" t="s">
        <v>142</v>
      </c>
    </row>
    <row r="86" spans="1:13" hidden="1">
      <c r="A86" s="137" t="s">
        <v>93</v>
      </c>
      <c r="B86" s="142">
        <v>30.85</v>
      </c>
      <c r="C86" s="142">
        <v>5.5</v>
      </c>
      <c r="D86" s="142">
        <v>36.35</v>
      </c>
      <c r="E86" s="142" t="s">
        <v>2</v>
      </c>
      <c r="F86" s="143"/>
      <c r="G86" s="15"/>
      <c r="H86" s="172"/>
      <c r="I86" s="139">
        <f t="shared" si="20"/>
        <v>37546.642</v>
      </c>
      <c r="J86" s="139">
        <f>I86-(I86*0.03)</f>
        <v>36420.242740000002</v>
      </c>
      <c r="K86" s="30">
        <v>35623</v>
      </c>
      <c r="L86" s="153"/>
      <c r="M86" s="154" t="s">
        <v>99</v>
      </c>
    </row>
    <row r="87" spans="1:13">
      <c r="A87" s="359" t="s">
        <v>23</v>
      </c>
      <c r="B87" s="360">
        <v>56.1</v>
      </c>
      <c r="C87" s="218">
        <f t="shared" si="22"/>
        <v>9.9799999999999969</v>
      </c>
      <c r="D87" s="218">
        <v>66.08</v>
      </c>
      <c r="E87" s="215">
        <v>1</v>
      </c>
      <c r="F87" s="220" t="s">
        <v>1</v>
      </c>
      <c r="G87" s="10">
        <v>990</v>
      </c>
      <c r="H87" s="361" t="s">
        <v>1</v>
      </c>
      <c r="I87" s="223">
        <v>72600</v>
      </c>
      <c r="J87" s="362">
        <f>I87-(I87*0.03)</f>
        <v>70422</v>
      </c>
      <c r="K87" s="203">
        <f>D87*G87</f>
        <v>65419.199999999997</v>
      </c>
      <c r="L87" s="356" t="s">
        <v>1</v>
      </c>
      <c r="M87" s="291" t="s">
        <v>142</v>
      </c>
    </row>
    <row r="88" spans="1:13" ht="15" hidden="1" customHeight="1">
      <c r="A88" s="323" t="s">
        <v>24</v>
      </c>
      <c r="B88" s="368">
        <v>52.34</v>
      </c>
      <c r="C88" s="369">
        <f t="shared" si="22"/>
        <v>9.3199999999999932</v>
      </c>
      <c r="D88" s="369">
        <v>61.66</v>
      </c>
      <c r="E88" s="323">
        <v>1</v>
      </c>
      <c r="F88" s="326" t="s">
        <v>120</v>
      </c>
      <c r="G88" s="93"/>
      <c r="H88" s="366" t="s">
        <v>1</v>
      </c>
      <c r="I88" s="328">
        <f t="shared" si="20"/>
        <v>69964.52</v>
      </c>
      <c r="J88" s="329">
        <f t="shared" ref="J88:J98" si="24">I88-(I88*0.03)</f>
        <v>67865.584400000007</v>
      </c>
      <c r="K88" s="81">
        <v>66380</v>
      </c>
      <c r="L88" s="370" t="s">
        <v>128</v>
      </c>
      <c r="M88" s="367" t="s">
        <v>125</v>
      </c>
    </row>
    <row r="89" spans="1:13" ht="15" customHeight="1">
      <c r="A89" s="409" t="s">
        <v>181</v>
      </c>
      <c r="B89" s="410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1"/>
    </row>
    <row r="90" spans="1:13" ht="15" customHeight="1">
      <c r="A90" s="13">
        <v>570</v>
      </c>
      <c r="B90" s="13">
        <v>37.15</v>
      </c>
      <c r="C90" s="13">
        <v>5.37</v>
      </c>
      <c r="D90" s="13">
        <v>42.52</v>
      </c>
      <c r="E90" s="13">
        <v>1</v>
      </c>
      <c r="F90" s="176" t="s">
        <v>1</v>
      </c>
      <c r="G90" s="94"/>
      <c r="H90" s="193"/>
      <c r="I90" s="251">
        <f t="shared" si="20"/>
        <v>55756.600000000006</v>
      </c>
      <c r="J90" s="202">
        <f t="shared" si="24"/>
        <v>54083.902000000009</v>
      </c>
      <c r="K90" s="89">
        <v>52900</v>
      </c>
      <c r="L90" s="201" t="s">
        <v>128</v>
      </c>
      <c r="M90" s="187" t="s">
        <v>142</v>
      </c>
    </row>
    <row r="91" spans="1:13" ht="16.5" customHeight="1">
      <c r="A91" s="52" t="s">
        <v>191</v>
      </c>
      <c r="B91" s="54"/>
      <c r="C91" s="54"/>
      <c r="D91" s="54"/>
      <c r="E91" s="54"/>
      <c r="F91" s="54"/>
      <c r="G91" s="94"/>
      <c r="H91" s="194"/>
      <c r="I91" s="254"/>
      <c r="J91" s="214"/>
      <c r="K91" s="96"/>
      <c r="L91" s="242"/>
      <c r="M91" s="196"/>
    </row>
    <row r="92" spans="1:13" s="55" customFormat="1" ht="16.5" customHeight="1">
      <c r="A92" s="409" t="s">
        <v>181</v>
      </c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1"/>
    </row>
    <row r="93" spans="1:13" ht="15" customHeight="1">
      <c r="A93" s="13">
        <v>673</v>
      </c>
      <c r="B93" s="13">
        <v>39.83</v>
      </c>
      <c r="C93" s="13">
        <v>5.76</v>
      </c>
      <c r="D93" s="13">
        <v>45.59</v>
      </c>
      <c r="E93" s="381" t="s">
        <v>184</v>
      </c>
      <c r="F93" s="381" t="s">
        <v>120</v>
      </c>
      <c r="G93" s="83"/>
      <c r="H93" s="381"/>
      <c r="I93" s="258">
        <f t="shared" si="20"/>
        <v>67856.52</v>
      </c>
      <c r="J93" s="202">
        <f>I93-(I93*0.03)</f>
        <v>65820.824399999998</v>
      </c>
      <c r="K93" s="85">
        <v>64380</v>
      </c>
      <c r="L93" s="191" t="s">
        <v>128</v>
      </c>
      <c r="M93" s="187" t="s">
        <v>142</v>
      </c>
    </row>
    <row r="94" spans="1:13" s="265" customFormat="1" ht="15" customHeight="1">
      <c r="A94" s="403"/>
      <c r="B94" s="404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5"/>
    </row>
    <row r="95" spans="1:13" ht="18" customHeight="1">
      <c r="A95" s="334" t="s">
        <v>192</v>
      </c>
      <c r="B95" s="50"/>
      <c r="C95" s="50"/>
      <c r="D95" s="51"/>
      <c r="E95" s="50"/>
      <c r="F95" s="50"/>
      <c r="G95" s="95"/>
      <c r="H95" s="195"/>
      <c r="I95" s="254"/>
      <c r="J95" s="214"/>
      <c r="K95" s="97"/>
      <c r="L95" s="241"/>
      <c r="M95" s="52"/>
    </row>
    <row r="96" spans="1:13" ht="15.75" customHeight="1">
      <c r="A96" s="406" t="s">
        <v>178</v>
      </c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8"/>
    </row>
    <row r="97" spans="1:13">
      <c r="A97" s="13" t="s">
        <v>25</v>
      </c>
      <c r="B97" s="4">
        <v>130.54</v>
      </c>
      <c r="C97" s="1">
        <f t="shared" ref="C97:C102" si="25">D97-B97</f>
        <v>23.230000000000018</v>
      </c>
      <c r="D97" s="19">
        <v>153.77000000000001</v>
      </c>
      <c r="E97" s="5">
        <v>2</v>
      </c>
      <c r="F97" s="183" t="s">
        <v>120</v>
      </c>
      <c r="G97" s="82"/>
      <c r="H97" s="177" t="s">
        <v>1</v>
      </c>
      <c r="I97" s="251">
        <f t="shared" si="20"/>
        <v>216070</v>
      </c>
      <c r="J97" s="202">
        <f t="shared" si="24"/>
        <v>209587.9</v>
      </c>
      <c r="K97" s="98">
        <v>205000</v>
      </c>
      <c r="L97" s="179"/>
      <c r="M97" s="187" t="s">
        <v>142</v>
      </c>
    </row>
    <row r="98" spans="1:13">
      <c r="A98" s="137" t="s">
        <v>26</v>
      </c>
      <c r="B98" s="141">
        <v>136.82</v>
      </c>
      <c r="C98" s="138">
        <f t="shared" si="25"/>
        <v>24.360000000000014</v>
      </c>
      <c r="D98" s="138">
        <v>161.18</v>
      </c>
      <c r="E98" s="142">
        <v>2</v>
      </c>
      <c r="F98" s="34" t="s">
        <v>120</v>
      </c>
      <c r="G98" s="14"/>
      <c r="H98" s="237" t="s">
        <v>112</v>
      </c>
      <c r="I98" s="252">
        <v>315000</v>
      </c>
      <c r="J98" s="204">
        <f t="shared" si="24"/>
        <v>305550</v>
      </c>
      <c r="K98" s="66">
        <v>260000</v>
      </c>
      <c r="L98" s="211"/>
      <c r="M98" s="293" t="s">
        <v>37</v>
      </c>
    </row>
    <row r="99" spans="1:13" hidden="1">
      <c r="A99" s="31" t="s">
        <v>27</v>
      </c>
      <c r="B99" s="32">
        <v>104.7</v>
      </c>
      <c r="C99" s="33">
        <f t="shared" si="25"/>
        <v>18.64</v>
      </c>
      <c r="D99" s="33">
        <v>123.34</v>
      </c>
      <c r="E99" s="29">
        <v>2</v>
      </c>
      <c r="F99" s="34" t="s">
        <v>4</v>
      </c>
      <c r="G99" s="14">
        <v>1400</v>
      </c>
      <c r="H99" s="74" t="s">
        <v>1</v>
      </c>
      <c r="I99" s="65">
        <f t="shared" si="20"/>
        <v>186558</v>
      </c>
      <c r="J99" s="65">
        <f>I99-(I99*0.03)</f>
        <v>180961.26</v>
      </c>
      <c r="K99" s="66">
        <v>177000</v>
      </c>
      <c r="L99" s="26"/>
      <c r="M99" s="61" t="s">
        <v>90</v>
      </c>
    </row>
    <row r="100" spans="1:13">
      <c r="A100" s="31" t="s">
        <v>28</v>
      </c>
      <c r="B100" s="32">
        <v>94.39</v>
      </c>
      <c r="C100" s="33">
        <f t="shared" si="25"/>
        <v>16.799999999999997</v>
      </c>
      <c r="D100" s="33">
        <v>111.19</v>
      </c>
      <c r="E100" s="29">
        <v>2</v>
      </c>
      <c r="F100" s="34" t="s">
        <v>1</v>
      </c>
      <c r="G100" s="14">
        <v>1200</v>
      </c>
      <c r="H100" s="35" t="s">
        <v>1</v>
      </c>
      <c r="I100" s="253">
        <f t="shared" si="20"/>
        <v>147560</v>
      </c>
      <c r="J100" s="204">
        <f t="shared" ref="J100:J102" si="26">I100-(I100*0.03)</f>
        <v>143133.20000000001</v>
      </c>
      <c r="K100" s="66">
        <v>140000</v>
      </c>
      <c r="L100" s="208"/>
      <c r="M100" s="293" t="s">
        <v>37</v>
      </c>
    </row>
    <row r="101" spans="1:13">
      <c r="A101" s="31" t="s">
        <v>29</v>
      </c>
      <c r="B101" s="32">
        <v>90.33</v>
      </c>
      <c r="C101" s="33">
        <f t="shared" si="25"/>
        <v>16.079999999999998</v>
      </c>
      <c r="D101" s="33">
        <v>106.41</v>
      </c>
      <c r="E101" s="29">
        <v>1</v>
      </c>
      <c r="F101" s="34" t="s">
        <v>1</v>
      </c>
      <c r="G101" s="14">
        <v>1200</v>
      </c>
      <c r="H101" s="35" t="s">
        <v>1</v>
      </c>
      <c r="I101" s="253">
        <f t="shared" si="20"/>
        <v>142290</v>
      </c>
      <c r="J101" s="204">
        <f t="shared" si="26"/>
        <v>138021.29999999999</v>
      </c>
      <c r="K101" s="66">
        <v>135000</v>
      </c>
      <c r="L101" s="208"/>
      <c r="M101" s="293" t="s">
        <v>37</v>
      </c>
    </row>
    <row r="102" spans="1:13" hidden="1">
      <c r="A102" s="111" t="s">
        <v>30</v>
      </c>
      <c r="B102" s="112">
        <v>219.65</v>
      </c>
      <c r="C102" s="113">
        <f t="shared" si="25"/>
        <v>39.099999999999994</v>
      </c>
      <c r="D102" s="113">
        <v>258.75</v>
      </c>
      <c r="E102" s="110">
        <v>3</v>
      </c>
      <c r="F102" s="114" t="s">
        <v>4</v>
      </c>
      <c r="G102" s="14">
        <v>1500</v>
      </c>
      <c r="H102" s="123">
        <v>50.51</v>
      </c>
      <c r="I102" s="107">
        <f t="shared" si="20"/>
        <v>421600</v>
      </c>
      <c r="J102" s="204">
        <f t="shared" si="26"/>
        <v>408952</v>
      </c>
      <c r="K102" s="66">
        <v>400000</v>
      </c>
      <c r="L102" s="119"/>
      <c r="M102" s="120" t="s">
        <v>99</v>
      </c>
    </row>
    <row r="103" spans="1:13" ht="15" customHeight="1">
      <c r="A103" s="406" t="s">
        <v>179</v>
      </c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07"/>
      <c r="M103" s="408"/>
    </row>
    <row r="104" spans="1:13">
      <c r="A104" s="13" t="s">
        <v>31</v>
      </c>
      <c r="B104" s="4">
        <v>117.73</v>
      </c>
      <c r="C104" s="1">
        <f>D104-B104</f>
        <v>20.950000000000003</v>
      </c>
      <c r="D104" s="19">
        <v>138.68</v>
      </c>
      <c r="E104" s="5">
        <v>2</v>
      </c>
      <c r="F104" s="183" t="s">
        <v>120</v>
      </c>
      <c r="G104" s="82">
        <v>1250</v>
      </c>
      <c r="H104" s="177" t="s">
        <v>1</v>
      </c>
      <c r="I104" s="251">
        <f t="shared" si="20"/>
        <v>199206</v>
      </c>
      <c r="J104" s="202">
        <f t="shared" ref="J104:J105" si="27">I104-(I104*0.03)</f>
        <v>193229.82</v>
      </c>
      <c r="K104" s="85">
        <v>189000</v>
      </c>
      <c r="L104" s="179"/>
      <c r="M104" s="187" t="s">
        <v>142</v>
      </c>
    </row>
    <row r="105" spans="1:13">
      <c r="A105" s="13" t="s">
        <v>32</v>
      </c>
      <c r="B105" s="4">
        <v>114.65</v>
      </c>
      <c r="C105" s="1">
        <f t="shared" ref="C105:C110" si="28">D105-B105</f>
        <v>20.409999999999997</v>
      </c>
      <c r="D105" s="19">
        <v>135.06</v>
      </c>
      <c r="E105" s="5">
        <v>2</v>
      </c>
      <c r="F105" s="183" t="s">
        <v>120</v>
      </c>
      <c r="G105" s="82"/>
      <c r="H105" s="177" t="s">
        <v>1</v>
      </c>
      <c r="I105" s="251">
        <f t="shared" si="20"/>
        <v>209746</v>
      </c>
      <c r="J105" s="202">
        <f t="shared" si="27"/>
        <v>203453.62</v>
      </c>
      <c r="K105" s="85">
        <v>199000</v>
      </c>
      <c r="L105" s="179"/>
      <c r="M105" s="187" t="s">
        <v>142</v>
      </c>
    </row>
    <row r="106" spans="1:13" hidden="1">
      <c r="A106" s="147" t="s">
        <v>33</v>
      </c>
      <c r="B106" s="148">
        <v>197.69</v>
      </c>
      <c r="C106" s="149">
        <f t="shared" si="28"/>
        <v>35.180000000000007</v>
      </c>
      <c r="D106" s="149">
        <v>232.87</v>
      </c>
      <c r="E106" s="134">
        <v>3</v>
      </c>
      <c r="F106" s="150" t="s">
        <v>4</v>
      </c>
      <c r="G106" s="14"/>
      <c r="H106" s="173">
        <v>50.44</v>
      </c>
      <c r="I106" s="130">
        <f t="shared" si="20"/>
        <v>413168</v>
      </c>
      <c r="J106" s="130">
        <f>I106-(I106*0.03)</f>
        <v>400772.96</v>
      </c>
      <c r="K106" s="66">
        <v>392000</v>
      </c>
      <c r="L106" s="163"/>
      <c r="M106" s="164" t="s">
        <v>99</v>
      </c>
    </row>
    <row r="107" spans="1:13" ht="15" customHeight="1">
      <c r="A107" s="13" t="s">
        <v>34</v>
      </c>
      <c r="B107" s="4">
        <v>81.459999999999994</v>
      </c>
      <c r="C107" s="1">
        <f t="shared" si="28"/>
        <v>14.510000000000005</v>
      </c>
      <c r="D107" s="19">
        <v>95.97</v>
      </c>
      <c r="E107" s="5">
        <v>1</v>
      </c>
      <c r="F107" s="183" t="s">
        <v>120</v>
      </c>
      <c r="G107" s="82">
        <v>1200</v>
      </c>
      <c r="H107" s="177" t="s">
        <v>1</v>
      </c>
      <c r="I107" s="251">
        <v>154500</v>
      </c>
      <c r="J107" s="202">
        <f t="shared" ref="J107:J110" si="29">I107-(I107*0.03)</f>
        <v>149865</v>
      </c>
      <c r="K107" s="85">
        <v>119000</v>
      </c>
      <c r="L107" s="179"/>
      <c r="M107" s="187" t="s">
        <v>142</v>
      </c>
    </row>
    <row r="108" spans="1:13" s="265" customFormat="1" ht="15" customHeight="1">
      <c r="A108" s="13" t="s">
        <v>198</v>
      </c>
      <c r="B108" s="4">
        <v>81.459999999999994</v>
      </c>
      <c r="C108" s="1">
        <f t="shared" ref="C108" si="30">D108-B108</f>
        <v>14.510000000000005</v>
      </c>
      <c r="D108" s="19">
        <v>95.97</v>
      </c>
      <c r="E108" s="5">
        <v>2</v>
      </c>
      <c r="F108" s="183" t="s">
        <v>120</v>
      </c>
      <c r="G108" s="82"/>
      <c r="H108" s="177" t="s">
        <v>1</v>
      </c>
      <c r="I108" s="251">
        <v>154500</v>
      </c>
      <c r="J108" s="202">
        <f t="shared" ref="J108" si="31">I108-(I108*0.03)</f>
        <v>149865</v>
      </c>
      <c r="K108" s="85"/>
      <c r="L108" s="179"/>
      <c r="M108" s="187" t="s">
        <v>142</v>
      </c>
    </row>
    <row r="109" spans="1:13">
      <c r="A109" s="316" t="s">
        <v>35</v>
      </c>
      <c r="B109" s="317">
        <v>124.92</v>
      </c>
      <c r="C109" s="318">
        <f t="shared" si="28"/>
        <v>22.230000000000004</v>
      </c>
      <c r="D109" s="319">
        <v>147.15</v>
      </c>
      <c r="E109" s="316">
        <v>2</v>
      </c>
      <c r="F109" s="34" t="s">
        <v>120</v>
      </c>
      <c r="G109" s="314">
        <v>1400</v>
      </c>
      <c r="H109" s="320" t="s">
        <v>113</v>
      </c>
      <c r="I109" s="321">
        <f t="shared" si="20"/>
        <v>247690</v>
      </c>
      <c r="J109" s="243">
        <f t="shared" si="29"/>
        <v>240259.3</v>
      </c>
      <c r="K109" s="315">
        <v>235000</v>
      </c>
      <c r="L109" s="322"/>
      <c r="M109" s="293" t="s">
        <v>37</v>
      </c>
    </row>
    <row r="110" spans="1:13" ht="15.75" thickBot="1">
      <c r="A110" s="13" t="s">
        <v>36</v>
      </c>
      <c r="B110" s="4">
        <v>104.7</v>
      </c>
      <c r="C110" s="1">
        <f t="shared" si="28"/>
        <v>18.64</v>
      </c>
      <c r="D110" s="19">
        <v>123.34</v>
      </c>
      <c r="E110" s="13">
        <v>2</v>
      </c>
      <c r="F110" s="183" t="s">
        <v>120</v>
      </c>
      <c r="G110" s="99">
        <v>1500</v>
      </c>
      <c r="H110" s="177" t="s">
        <v>1</v>
      </c>
      <c r="I110" s="251">
        <f t="shared" si="20"/>
        <v>205530</v>
      </c>
      <c r="J110" s="202">
        <f t="shared" si="29"/>
        <v>199364.1</v>
      </c>
      <c r="K110" s="100">
        <v>195000</v>
      </c>
      <c r="L110" s="179"/>
      <c r="M110" s="187" t="s">
        <v>142</v>
      </c>
    </row>
    <row r="111" spans="1:13" ht="19.5" customHeight="1">
      <c r="A111" s="438" t="s">
        <v>57</v>
      </c>
      <c r="B111" s="438"/>
      <c r="C111" s="438"/>
      <c r="D111" s="438"/>
      <c r="E111" s="438"/>
      <c r="F111" s="438"/>
      <c r="G111" s="438"/>
      <c r="H111" s="438"/>
      <c r="I111" s="438"/>
      <c r="J111" s="288"/>
      <c r="K111" s="263"/>
      <c r="L111" s="288"/>
      <c r="M111" s="27"/>
    </row>
    <row r="112" spans="1:13" ht="14.25">
      <c r="A112" s="414" t="s">
        <v>54</v>
      </c>
      <c r="B112" s="414"/>
      <c r="C112" s="414"/>
      <c r="D112" s="414"/>
      <c r="E112" s="414"/>
      <c r="F112" s="414"/>
      <c r="G112" s="414"/>
      <c r="H112" s="414"/>
      <c r="I112" s="430"/>
      <c r="J112" s="430"/>
      <c r="K112" s="414"/>
      <c r="L112" s="430"/>
      <c r="M112" s="23"/>
    </row>
    <row r="113" spans="1:13" ht="15" customHeight="1">
      <c r="A113" s="420" t="s">
        <v>72</v>
      </c>
      <c r="B113" s="420"/>
      <c r="C113" s="420"/>
      <c r="D113" s="420"/>
      <c r="E113" s="420"/>
      <c r="F113" s="420"/>
      <c r="G113" s="420"/>
      <c r="H113" s="420"/>
      <c r="I113" s="421"/>
      <c r="J113" s="421"/>
      <c r="K113" s="420"/>
      <c r="L113" s="421"/>
      <c r="M113" s="22"/>
    </row>
    <row r="114" spans="1:13" ht="15" customHeight="1">
      <c r="A114" s="420" t="s">
        <v>58</v>
      </c>
      <c r="B114" s="420"/>
      <c r="C114" s="420"/>
      <c r="D114" s="420"/>
      <c r="E114" s="420"/>
      <c r="F114" s="420"/>
      <c r="G114" s="420"/>
      <c r="H114" s="420"/>
      <c r="I114" s="421"/>
      <c r="J114" s="421"/>
      <c r="K114" s="420"/>
      <c r="L114" s="421"/>
      <c r="M114" s="22"/>
    </row>
    <row r="115" spans="1:13" ht="15" customHeight="1">
      <c r="A115" s="420" t="s">
        <v>59</v>
      </c>
      <c r="B115" s="420"/>
      <c r="C115" s="420"/>
      <c r="D115" s="420"/>
      <c r="E115" s="420"/>
      <c r="F115" s="420"/>
      <c r="G115" s="420"/>
      <c r="H115" s="420"/>
      <c r="I115" s="421"/>
      <c r="J115" s="421"/>
      <c r="K115" s="420"/>
      <c r="L115" s="421"/>
      <c r="M115" s="22"/>
    </row>
    <row r="116" spans="1:13" ht="15" customHeight="1">
      <c r="A116" s="420" t="s">
        <v>60</v>
      </c>
      <c r="B116" s="420"/>
      <c r="C116" s="420"/>
      <c r="D116" s="420"/>
      <c r="E116" s="420"/>
      <c r="F116" s="420"/>
      <c r="G116" s="420"/>
      <c r="H116" s="420"/>
      <c r="I116" s="421"/>
      <c r="J116" s="421"/>
      <c r="K116" s="420"/>
      <c r="L116" s="421"/>
      <c r="M116" s="22"/>
    </row>
    <row r="117" spans="1:13" ht="15" customHeight="1">
      <c r="A117" s="420" t="s">
        <v>61</v>
      </c>
      <c r="B117" s="420"/>
      <c r="C117" s="420"/>
      <c r="D117" s="420"/>
      <c r="E117" s="420"/>
      <c r="F117" s="420"/>
      <c r="G117" s="420"/>
      <c r="H117" s="420"/>
      <c r="I117" s="421"/>
      <c r="J117" s="421"/>
      <c r="K117" s="420"/>
      <c r="L117" s="421"/>
      <c r="M117" s="22"/>
    </row>
    <row r="118" spans="1:13" ht="15" customHeight="1">
      <c r="A118" s="420" t="s">
        <v>62</v>
      </c>
      <c r="B118" s="420"/>
      <c r="C118" s="420"/>
      <c r="D118" s="420"/>
      <c r="E118" s="420"/>
      <c r="F118" s="420"/>
      <c r="G118" s="420"/>
      <c r="H118" s="420"/>
      <c r="I118" s="421"/>
      <c r="J118" s="421"/>
      <c r="K118" s="420"/>
      <c r="L118" s="421"/>
      <c r="M118" s="22"/>
    </row>
    <row r="119" spans="1:13" ht="15" customHeight="1">
      <c r="A119" s="420" t="s">
        <v>63</v>
      </c>
      <c r="B119" s="420"/>
      <c r="C119" s="420"/>
      <c r="D119" s="420"/>
      <c r="E119" s="420"/>
      <c r="F119" s="420"/>
      <c r="G119" s="420"/>
      <c r="H119" s="420"/>
      <c r="I119" s="421"/>
      <c r="J119" s="421"/>
      <c r="K119" s="420"/>
      <c r="L119" s="421"/>
      <c r="M119" s="22"/>
    </row>
    <row r="120" spans="1:13" ht="15" customHeight="1">
      <c r="A120" s="420" t="s">
        <v>64</v>
      </c>
      <c r="B120" s="420"/>
      <c r="C120" s="420"/>
      <c r="D120" s="420"/>
      <c r="E120" s="420"/>
      <c r="F120" s="420"/>
      <c r="G120" s="420"/>
      <c r="H120" s="420"/>
      <c r="I120" s="421"/>
      <c r="J120" s="421"/>
      <c r="K120" s="420"/>
      <c r="L120" s="421"/>
      <c r="M120" s="22"/>
    </row>
    <row r="121" spans="1:13" ht="15" customHeight="1">
      <c r="A121" s="420" t="s">
        <v>65</v>
      </c>
      <c r="B121" s="420"/>
      <c r="C121" s="420"/>
      <c r="D121" s="420"/>
      <c r="E121" s="420"/>
      <c r="F121" s="420"/>
      <c r="G121" s="420"/>
      <c r="H121" s="420"/>
      <c r="I121" s="421"/>
      <c r="J121" s="421"/>
      <c r="K121" s="420"/>
      <c r="L121" s="421"/>
      <c r="M121" s="22"/>
    </row>
    <row r="122" spans="1:13" ht="15" customHeight="1">
      <c r="A122" s="420" t="s">
        <v>66</v>
      </c>
      <c r="B122" s="420"/>
      <c r="C122" s="420"/>
      <c r="D122" s="420"/>
      <c r="E122" s="420"/>
      <c r="F122" s="420"/>
      <c r="G122" s="420"/>
      <c r="H122" s="420"/>
      <c r="I122" s="421"/>
      <c r="J122" s="421"/>
      <c r="K122" s="420"/>
      <c r="L122" s="421"/>
      <c r="M122" s="22"/>
    </row>
    <row r="123" spans="1:13" ht="15" customHeight="1">
      <c r="A123" s="414" t="s">
        <v>55</v>
      </c>
      <c r="B123" s="414"/>
      <c r="C123" s="414"/>
      <c r="D123" s="414"/>
      <c r="E123" s="414"/>
      <c r="F123" s="414"/>
      <c r="G123" s="414"/>
      <c r="H123" s="414"/>
      <c r="I123" s="430"/>
      <c r="J123" s="430"/>
      <c r="K123" s="414"/>
      <c r="L123" s="430"/>
      <c r="M123" s="23"/>
    </row>
    <row r="124" spans="1:13" ht="15" customHeight="1">
      <c r="A124" s="420" t="s">
        <v>67</v>
      </c>
      <c r="B124" s="420"/>
      <c r="C124" s="420"/>
      <c r="D124" s="420"/>
      <c r="E124" s="420"/>
      <c r="F124" s="420"/>
      <c r="G124" s="420"/>
      <c r="H124" s="420"/>
      <c r="I124" s="421"/>
      <c r="J124" s="421"/>
      <c r="K124" s="420"/>
      <c r="L124" s="421"/>
      <c r="M124" s="22"/>
    </row>
    <row r="125" spans="1:13" ht="15" customHeight="1">
      <c r="A125" s="420" t="s">
        <v>68</v>
      </c>
      <c r="B125" s="420"/>
      <c r="C125" s="420"/>
      <c r="D125" s="420"/>
      <c r="E125" s="420"/>
      <c r="F125" s="420"/>
      <c r="G125" s="420"/>
      <c r="H125" s="420"/>
      <c r="I125" s="421"/>
      <c r="J125" s="421"/>
      <c r="K125" s="420"/>
      <c r="L125" s="421"/>
      <c r="M125" s="22"/>
    </row>
    <row r="126" spans="1:13" ht="15" customHeight="1">
      <c r="A126" s="420" t="s">
        <v>69</v>
      </c>
      <c r="B126" s="420"/>
      <c r="C126" s="420"/>
      <c r="D126" s="420"/>
      <c r="E126" s="420"/>
      <c r="F126" s="420"/>
      <c r="G126" s="420"/>
      <c r="H126" s="420"/>
      <c r="I126" s="421"/>
      <c r="J126" s="421"/>
      <c r="K126" s="420"/>
      <c r="L126" s="421"/>
      <c r="M126" s="22"/>
    </row>
    <row r="127" spans="1:13" ht="18.75" customHeight="1">
      <c r="A127" s="414" t="s">
        <v>56</v>
      </c>
      <c r="B127" s="414"/>
      <c r="C127" s="414"/>
      <c r="D127" s="414"/>
      <c r="E127" s="414"/>
      <c r="F127" s="414"/>
      <c r="G127" s="414"/>
      <c r="H127" s="414"/>
      <c r="I127" s="430"/>
      <c r="J127" s="430"/>
      <c r="K127" s="414"/>
      <c r="L127" s="430"/>
      <c r="M127" s="23"/>
    </row>
    <row r="128" spans="1:13" ht="27" customHeight="1">
      <c r="A128" s="418" t="s">
        <v>73</v>
      </c>
      <c r="B128" s="418"/>
      <c r="C128" s="418"/>
      <c r="D128" s="418"/>
      <c r="E128" s="418"/>
      <c r="F128" s="418"/>
      <c r="G128" s="418"/>
      <c r="H128" s="418"/>
      <c r="I128" s="419"/>
      <c r="J128" s="419"/>
      <c r="K128" s="418"/>
      <c r="L128" s="419"/>
      <c r="M128" s="24"/>
    </row>
    <row r="129" spans="1:13" ht="16.5" customHeight="1">
      <c r="A129" s="420" t="s">
        <v>70</v>
      </c>
      <c r="B129" s="420"/>
      <c r="C129" s="420"/>
      <c r="D129" s="420"/>
      <c r="E129" s="420"/>
      <c r="F129" s="420"/>
      <c r="G129" s="420"/>
      <c r="H129" s="420"/>
      <c r="I129" s="421"/>
      <c r="J129" s="421"/>
      <c r="K129" s="420"/>
      <c r="L129" s="421"/>
      <c r="M129" s="22"/>
    </row>
    <row r="130" spans="1:13" ht="14.25">
      <c r="A130" s="422" t="s">
        <v>71</v>
      </c>
      <c r="B130" s="422"/>
      <c r="C130" s="422"/>
      <c r="D130" s="422"/>
      <c r="E130" s="422"/>
      <c r="F130" s="422"/>
      <c r="G130" s="422"/>
      <c r="H130" s="422"/>
      <c r="I130" s="423"/>
      <c r="J130" s="423"/>
      <c r="K130" s="422"/>
      <c r="L130" s="423"/>
      <c r="M130" s="25"/>
    </row>
    <row r="131" spans="1:13" s="265" customFormat="1" ht="18">
      <c r="A131" s="413" t="s">
        <v>158</v>
      </c>
      <c r="B131" s="413"/>
      <c r="C131" s="413"/>
      <c r="D131" s="413"/>
      <c r="E131" s="413"/>
      <c r="F131" s="413"/>
      <c r="G131" s="413"/>
      <c r="H131" s="413"/>
      <c r="I131" s="413"/>
      <c r="J131" s="262"/>
      <c r="K131" s="261"/>
      <c r="L131" s="262"/>
      <c r="M131" s="261"/>
    </row>
    <row r="132" spans="1:13" s="265" customFormat="1">
      <c r="A132" s="414" t="s">
        <v>159</v>
      </c>
      <c r="B132" s="414"/>
      <c r="C132" s="414"/>
      <c r="D132" s="414"/>
      <c r="E132" s="414"/>
      <c r="F132" s="414"/>
      <c r="G132" s="415"/>
      <c r="H132" s="414"/>
      <c r="I132" s="414"/>
      <c r="J132" s="262"/>
      <c r="K132" s="261"/>
      <c r="L132" s="262"/>
      <c r="M132" s="261"/>
    </row>
    <row r="133" spans="1:13" s="265" customFormat="1" ht="14.25">
      <c r="A133" s="416" t="s">
        <v>162</v>
      </c>
      <c r="B133" s="416"/>
      <c r="C133" s="416"/>
      <c r="D133" s="416"/>
      <c r="E133" s="416"/>
      <c r="F133" s="416"/>
      <c r="G133" s="417"/>
      <c r="H133" s="416"/>
      <c r="I133" s="416"/>
      <c r="J133" s="262"/>
      <c r="K133" s="261"/>
      <c r="L133" s="262"/>
      <c r="M133" s="261"/>
    </row>
    <row r="134" spans="1:13" s="265" customFormat="1" ht="14.25">
      <c r="A134" s="416" t="s">
        <v>163</v>
      </c>
      <c r="B134" s="416"/>
      <c r="C134" s="416"/>
      <c r="D134" s="416"/>
      <c r="E134" s="416"/>
      <c r="F134" s="416"/>
      <c r="G134" s="417"/>
      <c r="H134" s="416"/>
      <c r="I134" s="416"/>
      <c r="J134" s="262"/>
      <c r="K134" s="261"/>
      <c r="L134" s="262"/>
      <c r="M134" s="261"/>
    </row>
    <row r="135" spans="1:13" s="265" customFormat="1" ht="14.25">
      <c r="A135" s="416" t="s">
        <v>164</v>
      </c>
      <c r="B135" s="416"/>
      <c r="C135" s="416"/>
      <c r="D135" s="416"/>
      <c r="E135" s="416"/>
      <c r="F135" s="416"/>
      <c r="G135" s="417"/>
      <c r="H135" s="416"/>
      <c r="I135" s="416"/>
      <c r="J135" s="262"/>
      <c r="K135" s="261"/>
      <c r="L135" s="262"/>
      <c r="M135" s="261"/>
    </row>
    <row r="136" spans="1:13" s="265" customFormat="1" ht="14.25">
      <c r="A136" s="416" t="s">
        <v>165</v>
      </c>
      <c r="B136" s="416"/>
      <c r="C136" s="416"/>
      <c r="D136" s="416"/>
      <c r="E136" s="416"/>
      <c r="F136" s="416"/>
      <c r="G136" s="417"/>
      <c r="H136" s="416"/>
      <c r="I136" s="416"/>
      <c r="J136" s="262"/>
      <c r="K136" s="261"/>
      <c r="L136" s="262"/>
      <c r="M136" s="261"/>
    </row>
    <row r="137" spans="1:13" s="265" customFormat="1" ht="14.25">
      <c r="A137" s="416" t="s">
        <v>166</v>
      </c>
      <c r="B137" s="416"/>
      <c r="C137" s="416"/>
      <c r="D137" s="416"/>
      <c r="E137" s="416"/>
      <c r="F137" s="416"/>
      <c r="G137" s="417"/>
      <c r="H137" s="416"/>
      <c r="I137" s="416"/>
      <c r="J137" s="262"/>
      <c r="K137" s="261"/>
      <c r="L137" s="262"/>
      <c r="M137" s="261"/>
    </row>
    <row r="138" spans="1:13" s="265" customFormat="1" ht="14.25">
      <c r="A138" s="416" t="s">
        <v>167</v>
      </c>
      <c r="B138" s="416"/>
      <c r="C138" s="416"/>
      <c r="D138" s="416"/>
      <c r="E138" s="416"/>
      <c r="F138" s="416"/>
      <c r="G138" s="417"/>
      <c r="H138" s="416"/>
      <c r="I138" s="416"/>
      <c r="J138" s="262"/>
      <c r="K138" s="261"/>
      <c r="L138" s="262"/>
      <c r="M138" s="261"/>
    </row>
    <row r="139" spans="1:13" s="265" customFormat="1" ht="14.25">
      <c r="A139" s="416" t="s">
        <v>168</v>
      </c>
      <c r="B139" s="416"/>
      <c r="C139" s="416"/>
      <c r="D139" s="416"/>
      <c r="E139" s="416"/>
      <c r="F139" s="416"/>
      <c r="G139" s="417"/>
      <c r="H139" s="416"/>
      <c r="I139" s="416"/>
      <c r="J139" s="262"/>
      <c r="K139" s="261"/>
      <c r="L139" s="262"/>
      <c r="M139" s="261"/>
    </row>
    <row r="140" spans="1:13" s="265" customFormat="1" ht="14.25">
      <c r="A140" s="416" t="s">
        <v>169</v>
      </c>
      <c r="B140" s="416"/>
      <c r="C140" s="416"/>
      <c r="D140" s="416"/>
      <c r="E140" s="416"/>
      <c r="F140" s="416"/>
      <c r="G140" s="417"/>
      <c r="H140" s="416"/>
      <c r="I140" s="416"/>
      <c r="J140" s="262"/>
      <c r="K140" s="261"/>
      <c r="L140" s="262"/>
      <c r="M140" s="261"/>
    </row>
    <row r="141" spans="1:13" s="265" customFormat="1" ht="14.25">
      <c r="A141" s="416" t="s">
        <v>170</v>
      </c>
      <c r="B141" s="416"/>
      <c r="C141" s="416"/>
      <c r="D141" s="416"/>
      <c r="E141" s="416"/>
      <c r="F141" s="416"/>
      <c r="G141" s="417"/>
      <c r="H141" s="416"/>
      <c r="I141" s="416"/>
      <c r="J141" s="262"/>
      <c r="K141" s="261"/>
      <c r="L141" s="262"/>
      <c r="M141" s="261"/>
    </row>
    <row r="142" spans="1:13" s="265" customFormat="1" ht="14.25">
      <c r="A142" s="416" t="s">
        <v>171</v>
      </c>
      <c r="B142" s="416"/>
      <c r="C142" s="416"/>
      <c r="D142" s="416"/>
      <c r="E142" s="416"/>
      <c r="F142" s="416"/>
      <c r="G142" s="417"/>
      <c r="H142" s="416"/>
      <c r="I142" s="416"/>
      <c r="J142" s="262"/>
      <c r="K142" s="261"/>
      <c r="L142" s="262"/>
      <c r="M142" s="261"/>
    </row>
    <row r="143" spans="1:13" s="265" customFormat="1">
      <c r="A143" s="414" t="s">
        <v>160</v>
      </c>
      <c r="B143" s="414"/>
      <c r="C143" s="414"/>
      <c r="D143" s="414"/>
      <c r="E143" s="414"/>
      <c r="F143" s="414"/>
      <c r="G143" s="415"/>
      <c r="H143" s="414"/>
      <c r="I143" s="414"/>
      <c r="J143" s="262"/>
      <c r="K143" s="261"/>
      <c r="L143" s="262"/>
      <c r="M143" s="261"/>
    </row>
    <row r="144" spans="1:13" s="265" customFormat="1" ht="14.25">
      <c r="A144" s="416" t="s">
        <v>172</v>
      </c>
      <c r="B144" s="416"/>
      <c r="C144" s="416"/>
      <c r="D144" s="416"/>
      <c r="E144" s="416"/>
      <c r="F144" s="416"/>
      <c r="G144" s="417"/>
      <c r="H144" s="416"/>
      <c r="I144" s="416"/>
      <c r="J144" s="262"/>
      <c r="K144" s="261"/>
      <c r="L144" s="262"/>
      <c r="M144" s="261"/>
    </row>
    <row r="145" spans="1:13" s="265" customFormat="1" ht="14.25">
      <c r="A145" s="416" t="s">
        <v>173</v>
      </c>
      <c r="B145" s="416"/>
      <c r="C145" s="416"/>
      <c r="D145" s="416"/>
      <c r="E145" s="416"/>
      <c r="F145" s="416"/>
      <c r="G145" s="417"/>
      <c r="H145" s="416"/>
      <c r="I145" s="416"/>
      <c r="J145" s="262"/>
      <c r="K145" s="261"/>
      <c r="L145" s="262"/>
      <c r="M145" s="261"/>
    </row>
    <row r="146" spans="1:13" s="265" customFormat="1" ht="14.25">
      <c r="A146" s="416" t="s">
        <v>174</v>
      </c>
      <c r="B146" s="416"/>
      <c r="C146" s="416"/>
      <c r="D146" s="416"/>
      <c r="E146" s="416"/>
      <c r="F146" s="416"/>
      <c r="G146" s="417"/>
      <c r="H146" s="416"/>
      <c r="I146" s="416"/>
      <c r="J146" s="262"/>
      <c r="K146" s="261"/>
      <c r="L146" s="262"/>
      <c r="M146" s="261"/>
    </row>
    <row r="147" spans="1:13" s="265" customFormat="1">
      <c r="A147" s="414" t="s">
        <v>161</v>
      </c>
      <c r="B147" s="414"/>
      <c r="C147" s="414"/>
      <c r="D147" s="414"/>
      <c r="E147" s="414"/>
      <c r="F147" s="414"/>
      <c r="G147" s="415"/>
      <c r="H147" s="414"/>
      <c r="I147" s="414"/>
      <c r="J147" s="262"/>
      <c r="K147" s="261"/>
      <c r="L147" s="262"/>
      <c r="M147" s="261"/>
    </row>
    <row r="148" spans="1:13" s="265" customFormat="1" ht="23.25" customHeight="1">
      <c r="A148" s="428" t="s">
        <v>175</v>
      </c>
      <c r="B148" s="428"/>
      <c r="C148" s="428"/>
      <c r="D148" s="428"/>
      <c r="E148" s="428"/>
      <c r="F148" s="428"/>
      <c r="G148" s="429"/>
      <c r="H148" s="428"/>
      <c r="I148" s="428"/>
      <c r="J148" s="262"/>
      <c r="K148" s="261"/>
      <c r="L148" s="262"/>
      <c r="M148" s="261"/>
    </row>
    <row r="149" spans="1:13" s="265" customFormat="1" ht="14.25">
      <c r="A149" s="416" t="s">
        <v>176</v>
      </c>
      <c r="B149" s="416"/>
      <c r="C149" s="416"/>
      <c r="D149" s="416"/>
      <c r="E149" s="416"/>
      <c r="F149" s="416"/>
      <c r="G149" s="417"/>
      <c r="H149" s="416"/>
      <c r="I149" s="416"/>
      <c r="J149" s="262"/>
      <c r="K149" s="261"/>
      <c r="L149" s="262"/>
      <c r="M149" s="261"/>
    </row>
    <row r="150" spans="1:13" s="265" customFormat="1" thickBot="1">
      <c r="A150" s="416" t="s">
        <v>177</v>
      </c>
      <c r="B150" s="416"/>
      <c r="C150" s="416"/>
      <c r="D150" s="416"/>
      <c r="E150" s="416"/>
      <c r="F150" s="416"/>
      <c r="G150" s="417"/>
      <c r="H150" s="416"/>
      <c r="I150" s="416"/>
      <c r="J150" s="262"/>
      <c r="K150" s="261"/>
      <c r="L150" s="262"/>
      <c r="M150" s="261"/>
    </row>
    <row r="151" spans="1:13" ht="15.75" thickBot="1">
      <c r="A151" s="424" t="s">
        <v>146</v>
      </c>
      <c r="B151" s="425"/>
      <c r="C151" s="425"/>
      <c r="D151" s="425"/>
      <c r="E151" s="425"/>
      <c r="F151" s="425"/>
      <c r="G151" s="425"/>
      <c r="H151" s="425"/>
      <c r="I151" s="426"/>
      <c r="J151" s="425"/>
      <c r="K151" s="425"/>
      <c r="L151" s="427"/>
      <c r="M151" s="21"/>
    </row>
    <row r="152" spans="1:13" ht="15.75" thickBot="1">
      <c r="A152" s="273" t="s">
        <v>147</v>
      </c>
      <c r="B152" s="278"/>
      <c r="C152" s="279"/>
      <c r="D152" s="278"/>
      <c r="E152" s="280"/>
      <c r="F152" s="281"/>
      <c r="G152" s="277"/>
    </row>
    <row r="153" spans="1:13">
      <c r="A153" s="307" t="s">
        <v>148</v>
      </c>
      <c r="B153" s="267"/>
      <c r="C153" s="268"/>
      <c r="D153" s="267"/>
      <c r="E153" s="282"/>
      <c r="F153" s="266"/>
      <c r="G153" s="277"/>
    </row>
    <row r="154" spans="1:13">
      <c r="A154" s="309" t="s">
        <v>149</v>
      </c>
      <c r="B154" s="267"/>
      <c r="C154" s="268"/>
      <c r="D154" s="267"/>
      <c r="E154" s="282"/>
      <c r="F154" s="266"/>
      <c r="G154" s="277"/>
    </row>
    <row r="155" spans="1:13">
      <c r="A155" s="309" t="s">
        <v>150</v>
      </c>
      <c r="B155" s="267"/>
      <c r="C155" s="268"/>
      <c r="D155" s="267"/>
      <c r="E155" s="282"/>
      <c r="F155" s="266"/>
      <c r="G155" s="277"/>
    </row>
    <row r="156" spans="1:13" ht="16.5" customHeight="1" thickBot="1">
      <c r="A156" s="308" t="s">
        <v>151</v>
      </c>
      <c r="B156" s="267"/>
      <c r="C156" s="268"/>
      <c r="D156" s="267"/>
      <c r="E156" s="269"/>
      <c r="F156" s="266"/>
      <c r="G156" s="277"/>
    </row>
    <row r="157" spans="1:13" ht="16.5" customHeight="1" thickBot="1">
      <c r="A157" s="273" t="s">
        <v>152</v>
      </c>
      <c r="B157" s="274"/>
      <c r="C157" s="275"/>
      <c r="D157" s="274"/>
      <c r="E157" s="283"/>
      <c r="F157" s="281"/>
      <c r="G157" s="277"/>
    </row>
    <row r="158" spans="1:13" ht="15" customHeight="1">
      <c r="A158" s="307" t="s">
        <v>148</v>
      </c>
      <c r="B158" s="272"/>
      <c r="C158" s="284"/>
      <c r="D158" s="285"/>
      <c r="E158" s="270"/>
      <c r="F158" s="271"/>
      <c r="G158" s="277"/>
    </row>
    <row r="159" spans="1:13" ht="15.75" thickBot="1">
      <c r="A159" s="308" t="s">
        <v>153</v>
      </c>
      <c r="B159" s="286"/>
      <c r="C159" s="286"/>
      <c r="D159" s="286"/>
      <c r="E159" s="287"/>
      <c r="F159" s="286"/>
      <c r="G159" s="277"/>
    </row>
    <row r="160" spans="1:13">
      <c r="A160" s="265"/>
      <c r="B160" s="265"/>
      <c r="C160" s="265"/>
      <c r="D160" s="265"/>
      <c r="E160" s="265"/>
      <c r="F160" s="265"/>
      <c r="G160" s="265"/>
    </row>
    <row r="161" spans="1:7">
      <c r="A161" s="265" t="s">
        <v>154</v>
      </c>
      <c r="B161" s="265"/>
      <c r="C161" s="265"/>
      <c r="D161" s="265"/>
      <c r="E161" s="265"/>
      <c r="F161" s="266"/>
      <c r="G161" s="265"/>
    </row>
    <row r="162" spans="1:7">
      <c r="A162" s="265" t="s">
        <v>155</v>
      </c>
      <c r="B162" s="265"/>
      <c r="C162" s="265"/>
      <c r="D162" s="265"/>
      <c r="E162" s="265"/>
      <c r="F162" s="266"/>
      <c r="G162" s="265"/>
    </row>
    <row r="163" spans="1:7">
      <c r="A163" s="265" t="s">
        <v>156</v>
      </c>
      <c r="B163" s="265"/>
      <c r="C163" s="265"/>
      <c r="D163" s="265"/>
      <c r="E163" s="265"/>
      <c r="F163" s="266"/>
      <c r="G163" s="265"/>
    </row>
    <row r="164" spans="1:7" ht="41.25" customHeight="1">
      <c r="A164" s="412" t="s">
        <v>157</v>
      </c>
      <c r="B164" s="412"/>
      <c r="C164" s="412"/>
      <c r="D164" s="412"/>
      <c r="E164" s="412"/>
      <c r="F164" s="412"/>
      <c r="G164" s="412"/>
    </row>
  </sheetData>
  <autoFilter ref="A7:M159">
    <filterColumn colId="12">
      <filters blank="1">
        <filter val="STOP SALE"/>
        <filter val="Свободен / Available"/>
      </filters>
    </filterColumn>
  </autoFilter>
  <mergeCells count="60">
    <mergeCell ref="A48:M48"/>
    <mergeCell ref="A1:M1"/>
    <mergeCell ref="A115:L115"/>
    <mergeCell ref="A6:L6"/>
    <mergeCell ref="A112:L112"/>
    <mergeCell ref="A113:L113"/>
    <mergeCell ref="A114:L114"/>
    <mergeCell ref="A111:I111"/>
    <mergeCell ref="A9:M9"/>
    <mergeCell ref="A15:M15"/>
    <mergeCell ref="A23:M23"/>
    <mergeCell ref="A38:M38"/>
    <mergeCell ref="A52:M52"/>
    <mergeCell ref="A55:M55"/>
    <mergeCell ref="A65:M65"/>
    <mergeCell ref="A70:M70"/>
    <mergeCell ref="A127:L127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L124"/>
    <mergeCell ref="A125:L125"/>
    <mergeCell ref="A126:L126"/>
    <mergeCell ref="A128:L128"/>
    <mergeCell ref="A129:L129"/>
    <mergeCell ref="A130:L130"/>
    <mergeCell ref="A151:L151"/>
    <mergeCell ref="A146:I146"/>
    <mergeCell ref="A147:I147"/>
    <mergeCell ref="A148:I148"/>
    <mergeCell ref="A149:I149"/>
    <mergeCell ref="A150:I150"/>
    <mergeCell ref="A164:G164"/>
    <mergeCell ref="A131:I131"/>
    <mergeCell ref="A132:I132"/>
    <mergeCell ref="A133:I133"/>
    <mergeCell ref="A134:I134"/>
    <mergeCell ref="A135:I135"/>
    <mergeCell ref="A136:I136"/>
    <mergeCell ref="A137:I137"/>
    <mergeCell ref="A138:I138"/>
    <mergeCell ref="A139:I139"/>
    <mergeCell ref="A140:I140"/>
    <mergeCell ref="A141:I141"/>
    <mergeCell ref="A142:I142"/>
    <mergeCell ref="A143:I143"/>
    <mergeCell ref="A144:I144"/>
    <mergeCell ref="A145:I145"/>
    <mergeCell ref="A94:M94"/>
    <mergeCell ref="A103:M103"/>
    <mergeCell ref="A76:M76"/>
    <mergeCell ref="A82:M82"/>
    <mergeCell ref="A89:M89"/>
    <mergeCell ref="A92:M92"/>
    <mergeCell ref="A96:M96"/>
  </mergeCells>
  <pageMargins left="0" right="0" top="0.19685039370078741" bottom="0.19685039370078741" header="0" footer="0"/>
  <pageSetup paperSize="9" scale="91" fitToHeight="0" orientation="landscape" horizontalDpi="1200" verticalDpi="1200" r:id="rId1"/>
  <ignoredErrors>
    <ignoredError sqref="C66 E93" numberStoredAsText="1"/>
    <ignoredError sqref="J40 J11 J79" formula="1"/>
    <ignoredError sqref="C5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2015-10-02T08:57:41Z</dcterms:modified>
</cp:coreProperties>
</file>